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 1" sheetId="1" r:id="rId4"/>
  </sheets>
</workbook>
</file>

<file path=xl/sharedStrings.xml><?xml version="1.0" encoding="utf-8"?>
<sst xmlns="http://schemas.openxmlformats.org/spreadsheetml/2006/main" uniqueCount="42">
  <si>
    <t>Madison</t>
  </si>
  <si>
    <t>Middleton</t>
  </si>
  <si>
    <t>Waunakee</t>
  </si>
  <si>
    <t>Verona</t>
  </si>
  <si>
    <t>Sun Prairie</t>
  </si>
  <si>
    <t>Monona Grove</t>
  </si>
  <si>
    <t>Oregon</t>
  </si>
  <si>
    <t>McFarland</t>
  </si>
  <si>
    <t>Suburban Madison Districts</t>
  </si>
  <si>
    <t>1995-1996</t>
  </si>
  <si>
    <t>1996-1997</t>
  </si>
  <si>
    <t>2011-2012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</si>
  <si>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</si>
  <si>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</si>
  <si>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</si>
  <si>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</si>
  <si>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</si>
  <si>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</si>
  <si>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</si>
  <si>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</si>
  <si>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</si>
  <si>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</si>
  <si>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</si>
  <si>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</si>
  <si>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</si>
  <si>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</si>
  <si>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2012-2013</t>
  </si>
  <si>
    <t>2013-2014</t>
  </si>
  <si>
    <t>2014-2015</t>
  </si>
  <si>
    <t>2015-2016</t>
  </si>
  <si>
    <t>2016-2017</t>
  </si>
  <si>
    <t>2017-2018</t>
  </si>
  <si>
    <t>2018-2019</t>
  </si>
  <si>
    <t>n/a</t>
  </si>
  <si>
    <t>2020-2021</t>
  </si>
  <si>
    <t>2021-2022</t>
  </si>
  <si>
    <t>2022-2023</t>
  </si>
  <si>
    <t>2023-2024</t>
  </si>
  <si>
    <t>Change</t>
  </si>
  <si>
    <t>% Change</t>
  </si>
  <si>
    <r>
      <rPr>
        <u val="single"/>
        <sz val="8"/>
        <color indexed="13"/>
        <rFont val="Helvetica Neue"/>
      </rPr>
      <t>www.schoolinfosystem.org</t>
    </r>
  </si>
  <si>
    <t xml:space="preserve">             source: Wisconsin DPI</t>
  </si>
</sst>
</file>

<file path=xl/styles.xml><?xml version="1.0" encoding="utf-8"?>
<styleSheet xmlns="http://schemas.openxmlformats.org/spreadsheetml/2006/main">
  <numFmts count="4">
    <numFmt numFmtId="0" formatCode="General"/>
    <numFmt numFmtId="59" formatCode="0.0%"/>
    <numFmt numFmtId="60" formatCode="#,##0.00%"/>
    <numFmt numFmtId="61" formatCode="#,##0.0%"/>
  </numFmts>
  <fonts count="19">
    <font>
      <sz val="10"/>
      <color indexed="8"/>
      <name val="Helvetica"/>
    </font>
    <font>
      <sz val="11"/>
      <color indexed="8"/>
      <name val="Helvetica"/>
    </font>
    <font>
      <sz val="10"/>
      <color indexed="8"/>
      <name val="Helvetica Neue"/>
    </font>
    <font>
      <b val="1"/>
      <sz val="12"/>
      <color indexed="8"/>
      <name val="Helvetica Neue"/>
    </font>
    <font>
      <b val="1"/>
      <sz val="9"/>
      <color indexed="8"/>
      <name val="Helvetica Neue"/>
    </font>
    <font>
      <b val="1"/>
      <sz val="10"/>
      <color indexed="8"/>
      <name val="Helvetica Neue"/>
    </font>
    <font>
      <i val="1"/>
      <sz val="8"/>
      <color indexed="8"/>
      <name val="Helvetica Neue"/>
    </font>
    <font>
      <sz val="8"/>
      <color indexed="8"/>
      <name val="Helvetica Neue"/>
    </font>
    <font>
      <u val="single"/>
      <sz val="8"/>
      <color indexed="13"/>
      <name val="Helvetica Neue"/>
    </font>
    <font>
      <shadow val="1"/>
      <sz val="11"/>
      <color indexed="9"/>
      <name val="Helvetica Neue"/>
    </font>
    <font>
      <sz val="13"/>
      <color indexed="8"/>
      <name val="Helvetica Neue"/>
    </font>
    <font>
      <sz val="11"/>
      <color indexed="8"/>
      <name val="Helvetica Neue"/>
    </font>
    <font>
      <b val="1"/>
      <sz val="13"/>
      <color indexed="8"/>
      <name val="Helvetica Neue"/>
    </font>
    <font>
      <sz val="9"/>
      <color indexed="8"/>
      <name val="Helvetica Neue"/>
    </font>
    <font>
      <sz val="11"/>
      <color indexed="9"/>
      <name val="Helvetica Neue"/>
    </font>
    <font>
      <sz val="9"/>
      <color indexed="8"/>
      <name val="Helvetica"/>
    </font>
    <font>
      <u val="single"/>
      <sz val="9"/>
      <color indexed="17"/>
      <name val="Helvetica"/>
    </font>
    <font>
      <shadow val="1"/>
      <sz val="12"/>
      <color indexed="9"/>
      <name val="Helvetica"/>
    </font>
    <font>
      <sz val="11"/>
      <color indexed="22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8">
    <border>
      <left/>
      <right/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thin">
        <color indexed="11"/>
      </bottom>
      <diagonal/>
    </border>
    <border>
      <left>
        <color indexed="8"/>
      </left>
      <right>
        <color indexed="8"/>
      </right>
      <top style="thin">
        <color indexed="11"/>
      </top>
      <bottom style="thin">
        <color indexed="11"/>
      </bottom>
      <diagonal/>
    </border>
    <border>
      <left>
        <color indexed="8"/>
      </left>
      <right>
        <color indexed="8"/>
      </right>
      <top style="thin">
        <color indexed="11"/>
      </top>
      <bottom style="thin">
        <color indexed="12"/>
      </bottom>
      <diagonal/>
    </border>
    <border>
      <left>
        <color indexed="8"/>
      </left>
      <right>
        <color indexed="8"/>
      </right>
      <top style="thin">
        <color indexed="12"/>
      </top>
      <bottom style="thin">
        <color indexed="12"/>
      </bottom>
      <diagonal/>
    </border>
    <border>
      <left>
        <color indexed="8"/>
      </left>
      <right>
        <color indexed="8"/>
      </right>
      <top style="thin">
        <color indexed="12"/>
      </top>
      <bottom>
        <color indexed="8"/>
      </bottom>
      <diagonal/>
    </border>
    <border>
      <left>
        <color indexed="8"/>
      </left>
      <right>
        <color indexed="8"/>
      </right>
      <top style="thin">
        <color indexed="11"/>
      </top>
      <bottom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4">
    <xf numFmtId="0" fontId="0" applyNumberFormat="0" applyFont="1" applyFill="0" applyBorder="0" applyAlignment="1" applyProtection="0">
      <alignment vertical="top" wrapText="1"/>
    </xf>
    <xf numFmtId="0" fontId="2" applyNumberFormat="1" applyFont="1" applyFill="0" applyBorder="0" applyAlignment="1" applyProtection="0">
      <alignment vertical="top"/>
    </xf>
    <xf numFmtId="0" fontId="4" fillId="2" borderId="1" applyNumberFormat="0" applyFont="1" applyFill="1" applyBorder="1" applyAlignment="1" applyProtection="0">
      <alignment horizontal="center" vertical="top" wrapText="1"/>
    </xf>
    <xf numFmtId="49" fontId="4" fillId="2" borderId="1" applyNumberFormat="1" applyFont="1" applyFill="1" applyBorder="1" applyAlignment="1" applyProtection="0">
      <alignment horizontal="center" vertical="top" wrapText="1"/>
    </xf>
    <xf numFmtId="0" fontId="5" fillId="2" borderId="1" applyNumberFormat="0" applyFont="1" applyFill="1" applyBorder="1" applyAlignment="1" applyProtection="0">
      <alignment horizontal="center" vertical="top" wrapText="1"/>
    </xf>
    <xf numFmtId="0" fontId="5" fillId="3" borderId="2" applyNumberFormat="0" applyFont="1" applyFill="1" applyBorder="1" applyAlignment="1" applyProtection="0">
      <alignment horizontal="center" vertical="top" wrapText="1"/>
    </xf>
    <xf numFmtId="10" fontId="5" fillId="3" borderId="2" applyNumberFormat="1" applyFont="1" applyFill="1" applyBorder="1" applyAlignment="1" applyProtection="0">
      <alignment horizontal="center" vertical="top" wrapText="1"/>
    </xf>
    <xf numFmtId="59" fontId="5" fillId="3" borderId="2" applyNumberFormat="1" applyFont="1" applyFill="1" applyBorder="1" applyAlignment="1" applyProtection="0">
      <alignment horizontal="center" vertical="top" wrapText="1"/>
    </xf>
    <xf numFmtId="49" fontId="5" fillId="3" borderId="2" applyNumberFormat="1" applyFont="1" applyFill="1" applyBorder="1" applyAlignment="1" applyProtection="0">
      <alignment horizontal="center" vertical="top" wrapText="1"/>
    </xf>
    <xf numFmtId="49" fontId="2" fillId="2" borderId="2" applyNumberFormat="1" applyFont="1" applyFill="1" applyBorder="1" applyAlignment="1" applyProtection="0">
      <alignment horizontal="left" vertical="top" wrapText="1"/>
    </xf>
    <xf numFmtId="3" fontId="2" borderId="2" applyNumberFormat="1" applyFont="1" applyFill="0" applyBorder="1" applyAlignment="1" applyProtection="0">
      <alignment vertical="top"/>
    </xf>
    <xf numFmtId="0" fontId="2" borderId="1" applyNumberFormat="0" applyFont="1" applyFill="0" applyBorder="1" applyAlignment="1" applyProtection="0">
      <alignment vertical="top"/>
    </xf>
    <xf numFmtId="3" fontId="2" borderId="3" applyNumberFormat="1" applyFont="1" applyFill="0" applyBorder="1" applyAlignment="1" applyProtection="0">
      <alignment vertical="top"/>
    </xf>
    <xf numFmtId="0" fontId="2" borderId="3" applyNumberFormat="0" applyFont="1" applyFill="0" applyBorder="1" applyAlignment="1" applyProtection="0">
      <alignment vertical="top"/>
    </xf>
    <xf numFmtId="10" fontId="2" borderId="3" applyNumberFormat="1" applyFont="1" applyFill="0" applyBorder="1" applyAlignment="1" applyProtection="0">
      <alignment vertical="top"/>
    </xf>
    <xf numFmtId="59" fontId="2" borderId="3" applyNumberFormat="1" applyFont="1" applyFill="0" applyBorder="1" applyAlignment="1" applyProtection="0">
      <alignment vertical="top"/>
    </xf>
    <xf numFmtId="49" fontId="2" borderId="3" applyNumberFormat="1" applyFont="1" applyFill="0" applyBorder="1" applyAlignment="1" applyProtection="0">
      <alignment vertical="top"/>
    </xf>
    <xf numFmtId="49" fontId="2" fillId="2" borderId="3" applyNumberFormat="1" applyFont="1" applyFill="1" applyBorder="1" applyAlignment="1" applyProtection="0">
      <alignment horizontal="left" vertical="top" wrapText="1"/>
    </xf>
    <xf numFmtId="0" fontId="2" borderId="3" applyNumberFormat="1" applyFont="1" applyFill="0" applyBorder="1" applyAlignment="1" applyProtection="0">
      <alignment vertical="top"/>
    </xf>
    <xf numFmtId="60" fontId="2" borderId="3" applyNumberFormat="1" applyFont="1" applyFill="0" applyBorder="1" applyAlignment="1" applyProtection="0">
      <alignment vertical="top"/>
    </xf>
    <xf numFmtId="61" fontId="2" borderId="3" applyNumberFormat="1" applyFont="1" applyFill="0" applyBorder="1" applyAlignment="1" applyProtection="0">
      <alignment vertical="top"/>
    </xf>
    <xf numFmtId="49" fontId="2" fillId="2" borderId="4" applyNumberFormat="1" applyFont="1" applyFill="1" applyBorder="1" applyAlignment="1" applyProtection="0">
      <alignment horizontal="left" vertical="top" wrapText="1"/>
    </xf>
    <xf numFmtId="3" fontId="2" borderId="4" applyNumberFormat="1" applyFont="1" applyFill="0" applyBorder="1" applyAlignment="1" applyProtection="0">
      <alignment vertical="top"/>
    </xf>
    <xf numFmtId="49" fontId="2" fillId="2" borderId="5" applyNumberFormat="1" applyFont="1" applyFill="1" applyBorder="1" applyAlignment="1" applyProtection="0">
      <alignment horizontal="left" vertical="top" wrapText="1"/>
    </xf>
    <xf numFmtId="3" fontId="2" borderId="5" applyNumberFormat="1" applyFont="1" applyFill="0" applyBorder="1" applyAlignment="1" applyProtection="0">
      <alignment vertical="top"/>
    </xf>
    <xf numFmtId="0" fontId="2" borderId="5" applyNumberFormat="1" applyFont="1" applyFill="0" applyBorder="1" applyAlignment="1" applyProtection="0">
      <alignment vertical="top"/>
    </xf>
    <xf numFmtId="49" fontId="2" fillId="2" borderId="6" applyNumberFormat="1" applyFont="1" applyFill="1" applyBorder="1" applyAlignment="1" applyProtection="0">
      <alignment horizontal="left" vertical="top" wrapText="1"/>
    </xf>
    <xf numFmtId="3" fontId="2" borderId="6" applyNumberFormat="1" applyFont="1" applyFill="0" applyBorder="1" applyAlignment="1" applyProtection="0">
      <alignment vertical="top"/>
    </xf>
    <xf numFmtId="0" fontId="2" borderId="6" applyNumberFormat="1" applyFont="1" applyFill="0" applyBorder="1" applyAlignment="1" applyProtection="0">
      <alignment vertical="top"/>
    </xf>
    <xf numFmtId="3" fontId="2" borderId="7" applyNumberFormat="1" applyFont="1" applyFill="0" applyBorder="1" applyAlignment="1" applyProtection="0">
      <alignment vertical="top"/>
    </xf>
    <xf numFmtId="0" fontId="2" borderId="7" applyNumberFormat="0" applyFont="1" applyFill="0" applyBorder="1" applyAlignment="1" applyProtection="0">
      <alignment vertical="top"/>
    </xf>
    <xf numFmtId="49" fontId="6" fillId="2" borderId="1" applyNumberFormat="1" applyFont="1" applyFill="1" applyBorder="1" applyAlignment="1" applyProtection="0">
      <alignment horizontal="center" vertical="top" wrapText="1"/>
    </xf>
    <xf numFmtId="0" fontId="6" fillId="2" borderId="1" applyNumberFormat="0" applyFont="1" applyFill="1" applyBorder="1" applyAlignment="1" applyProtection="0">
      <alignment horizontal="center" vertical="top" wrapText="1"/>
    </xf>
    <xf numFmtId="49" fontId="2" fillId="2" borderId="1" applyNumberFormat="1" applyFont="1" applyFill="1" applyBorder="1" applyAlignment="1" applyProtection="0">
      <alignment horizontal="left" vertical="top" wrapText="1"/>
    </xf>
    <xf numFmtId="3" fontId="2" borderId="1" applyNumberFormat="1" applyFont="1" applyFill="0" applyBorder="1" applyAlignment="1" applyProtection="0">
      <alignment vertical="top"/>
    </xf>
    <xf numFmtId="0" fontId="2" borderId="2" applyNumberFormat="0" applyFont="1" applyFill="0" applyBorder="1" applyAlignment="1" applyProtection="0">
      <alignment vertical="top"/>
    </xf>
    <xf numFmtId="0" fontId="2" borderId="7" applyNumberFormat="1" applyFont="1" applyFill="0" applyBorder="1" applyAlignment="1" applyProtection="0">
      <alignment vertical="top"/>
    </xf>
    <xf numFmtId="49" fontId="5" fillId="2" borderId="1" applyNumberFormat="1" applyFont="1" applyFill="1" applyBorder="1" applyAlignment="1" applyProtection="0">
      <alignment horizontal="left" vertical="top" wrapText="1"/>
    </xf>
    <xf numFmtId="0" fontId="5" fillId="2" borderId="1" applyNumberFormat="0" applyFont="1" applyFill="1" applyBorder="1" applyAlignment="1" applyProtection="0">
      <alignment horizontal="left" vertical="top" wrapText="1"/>
    </xf>
    <xf numFmtId="60" fontId="2" borderId="7" applyNumberFormat="1" applyFont="1" applyFill="0" applyBorder="1" applyAlignment="1" applyProtection="0">
      <alignment vertical="top"/>
    </xf>
    <xf numFmtId="0" fontId="2" fillId="2" borderId="1" applyNumberFormat="0" applyFont="1" applyFill="1" applyBorder="1" applyAlignment="1" applyProtection="0">
      <alignment vertical="top"/>
    </xf>
    <xf numFmtId="49" fontId="7" fillId="2" borderId="1" applyNumberFormat="1" applyFont="1" applyFill="1" applyBorder="1" applyAlignment="1" applyProtection="0">
      <alignment horizontal="left" vertical="top"/>
    </xf>
    <xf numFmtId="10" fontId="2" borderId="7" applyNumberFormat="1" applyFont="1" applyFill="0" applyBorder="1" applyAlignment="1" applyProtection="0">
      <alignment vertical="top"/>
    </xf>
    <xf numFmtId="59" fontId="2" borderId="7" applyNumberFormat="1" applyFont="1" applyFill="0" applyBorder="1" applyAlignment="1" applyProtection="0">
      <alignment vertical="top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aeaea"/>
      <rgbColor rgb="ffd6d6d6"/>
      <rgbColor rgb="ffcfcfcf"/>
      <rgbColor rgb="ff011ea9"/>
      <rgbColor rgb="ffb8b8b8"/>
      <rgbColor rgb="ff3b6c9d"/>
      <rgbColor rgb="ff6ea45a"/>
      <rgbColor rgb="ff000099"/>
      <rgbColor rgb="ff51a7f9"/>
      <rgbColor rgb="ff0264c0"/>
      <rgbColor rgb="ff6fbf40"/>
      <rgbColor rgb="ff00872a"/>
      <rgbColor rgb="ff7f7f7f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title>
      <c:tx>
        <c:rich>
          <a:bodyPr rot="0"/>
          <a:lstStyle/>
          <a:p>
            <a:pPr>
              <a:defRPr b="1" i="0" strike="noStrike" sz="1300" u="none">
                <a:solidFill>
                  <a:srgbClr val="000000"/>
                </a:solidFill>
                <a:latin typeface="Helvetica Neue"/>
              </a:defRPr>
            </a:pPr>
            <a:r>
              <a:rPr b="1" i="0" strike="noStrike" sz="1300" u="none">
                <a:solidFill>
                  <a:srgbClr val="000000"/>
                </a:solidFill>
                <a:latin typeface="Helvetica Neue"/>
              </a:rPr>
              <a:t>Suburban School District Enrollment Changes vs. Madison 1995-2024</a:t>
            </a:r>
          </a:p>
        </c:rich>
      </c:tx>
      <c:layout>
        <c:manualLayout>
          <c:xMode val="edge"/>
          <c:yMode val="edge"/>
          <c:x val="0.108585"/>
          <c:y val="0"/>
          <c:w val="0.782829"/>
          <c:h val="0.0876772"/>
        </c:manualLayout>
      </c:layout>
      <c:overlay val="1"/>
      <c:spPr>
        <a:noFill/>
        <a:effectLst/>
      </c:spPr>
    </c:title>
    <c:autoTitleDeleted val="1"/>
    <c:plotArea>
      <c:layout>
        <c:manualLayout>
          <c:layoutTarget val="inner"/>
          <c:xMode val="edge"/>
          <c:yMode val="edge"/>
          <c:x val="0.0840176"/>
          <c:y val="0.0876772"/>
          <c:w val="0.910982"/>
          <c:h val="0.8477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'Sheet 1'!$A$31</c:f>
              <c:strCache>
                <c:ptCount val="1"/>
                <c:pt idx="0">
                  <c:v>Change</c:v>
                </c:pt>
              </c:strCache>
            </c:strRef>
          </c:tx>
          <c:spPr>
            <a:solidFill>
              <a:srgbClr val="3B6C9D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General" sourceLinked="1"/>
            <c:txPr>
              <a:bodyPr/>
              <a:lstStyle/>
              <a:p>
                <a:pPr>
                  <a:defRPr b="0" i="0" strike="noStrike" sz="1100" u="none">
                    <a:solidFill>
                      <a:srgbClr val="FFFFFF"/>
                    </a:solidFill>
                    <a:effectLst>
                      <a:outerShdw sx="100000" sy="100000" kx="0" ky="0" algn="tl" rotWithShape="1" blurRad="190500" dist="25400" dir="5400000">
                        <a:srgbClr val="000000">
                          <a:alpha val="50000"/>
                        </a:srgbClr>
                      </a:outerShdw>
                    </a:effectLst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2"/>
              <c:pt idx="0">
                <c:v> </c:v>
              </c:pt>
              <c:pt idx="1">
                <c:v/>
              </c:pt>
            </c:strLit>
          </c:cat>
          <c:val>
            <c:numRef>
              <c:f>'Sheet 1'!$B$31,'Sheet 1'!$K$31</c:f>
              <c:numCache>
                <c:ptCount val="2"/>
                <c:pt idx="0">
                  <c:v>201.000000</c:v>
                </c:pt>
                <c:pt idx="1">
                  <c:v>13282.000000</c:v>
                </c:pt>
              </c:numCache>
            </c:numRef>
          </c:val>
        </c:ser>
        <c:ser>
          <c:idx val="1"/>
          <c:order val="1"/>
          <c:tx>
            <c:strRef>
              <c:f>'Sheet 1'!$A$33</c:f>
              <c:strCache>
                <c:ptCount val="1"/>
                <c:pt idx="0">
                  <c:v>% Change</c:v>
                </c:pt>
              </c:strCache>
            </c:strRef>
          </c:tx>
          <c:spPr>
            <a:solidFill>
              <a:srgbClr val="6EA45A"/>
            </a:soli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100" u="none">
                    <a:solidFill>
                      <a:srgbClr val="FFFFFF"/>
                    </a:solidFill>
                    <a:effectLst>
                      <a:outerShdw sx="100000" sy="100000" kx="0" ky="0" algn="tl" rotWithShape="1" blurRad="190500" dist="25400" dir="5400000">
                        <a:srgbClr val="000000">
                          <a:alpha val="50000"/>
                        </a:srgbClr>
                      </a:outerShdw>
                    </a:effectLst>
                    <a:latin typeface="Helvetica Neue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2"/>
              <c:pt idx="0">
                <c:v> </c:v>
              </c:pt>
              <c:pt idx="1">
                <c:v/>
              </c:pt>
            </c:strLit>
          </c:cat>
          <c:val>
            <c:numRef>
              <c:f>'Sheet 1'!$J$33</c:f>
              <c:numCache>
                <c:ptCount val="0"/>
              </c:numCache>
            </c:numRef>
          </c:val>
        </c:ser>
        <c:gapWidth val="10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1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6350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3175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100" u="none">
                <a:solidFill>
                  <a:srgbClr val="000000"/>
                </a:solidFill>
                <a:latin typeface="Helvetica Neue"/>
              </a:defRPr>
            </a:pPr>
          </a:p>
        </c:txPr>
        <c:crossAx val="2094734552"/>
        <c:crosses val="autoZero"/>
        <c:crossBetween val="between"/>
        <c:majorUnit val="3500"/>
        <c:minorUnit val="1750"/>
      </c:valAx>
      <c:spPr>
        <a:solidFill>
          <a:srgbClr val="FFFFFF"/>
        </a:solidFill>
        <a:ln w="12700" cap="flat">
          <a:noFill/>
          <a:miter lim="400000"/>
        </a:ln>
        <a:effectLst/>
      </c:spPr>
    </c:plotArea>
    <c:plotVisOnly val="1"/>
    <c:dispBlanksAs val="gap"/>
  </c:chart>
  <c:spPr>
    <a:noFill/>
    <a:ln>
      <a:noFill/>
    </a:ln>
    <a:effectLst/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roundedCorners val="0"/>
  <c:chart>
    <c:autoTitleDeleted val="1"/>
    <c:plotArea>
      <c:layout>
        <c:manualLayout>
          <c:layoutTarget val="inner"/>
          <c:xMode val="edge"/>
          <c:yMode val="edge"/>
          <c:x val="0.0288166"/>
          <c:y val="0.0918811"/>
          <c:w val="0.966183"/>
          <c:h val="0.858141"/>
        </c:manualLayout>
      </c:layout>
      <c:barChart>
        <c:barDir val="col"/>
        <c:grouping val="clustered"/>
        <c:varyColors val="0"/>
        <c:ser>
          <c:idx val="0"/>
          <c:order val="0"/>
          <c:tx>
            <c:v>Untitled 1</c:v>
          </c:tx>
          <c:spPr>
            <a:gradFill flip="none" rotWithShape="1">
              <a:gsLst>
                <a:gs pos="0">
                  <a:srgbClr val="51A7F9"/>
                </a:gs>
                <a:gs pos="100000">
                  <a:srgbClr val="0365C0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tl" rotWithShape="1" blurRad="63500" dist="38100" dir="5273901">
                        <a:srgbClr val="000000">
                          <a:alpha val="100000"/>
                        </a:srgbClr>
                      </a:outerShdw>
                    </a:effectLst>
                    <a:latin typeface="Helvetica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'Sheet 1'!$B$1:$I$1</c:f>
              <c:strCache>
                <c:ptCount val="8"/>
                <c:pt idx="0">
                  <c:v>Madison</c:v>
                </c:pt>
                <c:pt idx="1">
                  <c:v>Middleton</c:v>
                </c:pt>
                <c:pt idx="2">
                  <c:v>Waunakee</c:v>
                </c:pt>
                <c:pt idx="3">
                  <c:v>Verona</c:v>
                </c:pt>
                <c:pt idx="4">
                  <c:v>Sun Prairie</c:v>
                </c:pt>
                <c:pt idx="5">
                  <c:v>Monona Grove</c:v>
                </c:pt>
                <c:pt idx="6">
                  <c:v>Oregon</c:v>
                </c:pt>
                <c:pt idx="7">
                  <c:v>McFarland</c:v>
                </c:pt>
              </c:strCache>
            </c:strRef>
          </c:cat>
          <c:val>
            <c:numRef>
              <c:f>'Sheet 1'!$B$32:$I$32</c:f>
              <c:numCache>
                <c:ptCount val="0"/>
              </c:numCache>
            </c:numRef>
          </c:val>
        </c:ser>
        <c:ser>
          <c:idx val="1"/>
          <c:order val="1"/>
          <c:tx>
            <c:v>% Enrollment Change: 1995-2024</c:v>
          </c:tx>
          <c:spPr>
            <a:gradFill flip="none" rotWithShape="1">
              <a:gsLst>
                <a:gs pos="0">
                  <a:srgbClr val="70BF41"/>
                </a:gs>
                <a:gs pos="100000">
                  <a:srgbClr val="00882B"/>
                </a:gs>
              </a:gsLst>
              <a:lin ang="5400000" scaled="0"/>
            </a:gradFill>
            <a:ln w="12700" cap="flat">
              <a:noFill/>
              <a:miter lim="400000"/>
            </a:ln>
            <a:effectLst/>
          </c:spPr>
          <c:invertIfNegative val="0"/>
          <c:dLbls>
            <c:numFmt formatCode="#,##0" sourceLinked="1"/>
            <c:txPr>
              <a:bodyPr/>
              <a:lstStyle/>
              <a:p>
                <a:pPr>
                  <a:defRPr b="0" i="0" strike="noStrike" sz="1200" u="none">
                    <a:solidFill>
                      <a:srgbClr val="FFFFFF"/>
                    </a:solidFill>
                    <a:effectLst>
                      <a:outerShdw sx="100000" sy="100000" kx="0" ky="0" algn="tl" rotWithShape="1" blurRad="63500" dist="38100" dir="5273901">
                        <a:srgbClr val="000000">
                          <a:alpha val="100000"/>
                        </a:srgbClr>
                      </a:outerShdw>
                    </a:effectLst>
                    <a:latin typeface="Helvetica"/>
                  </a:defRPr>
                </a:pPr>
              </a:p>
            </c:txPr>
            <c:dLblPos val="inEnd"/>
            <c:showLegendKey val="0"/>
            <c:showVal val="0"/>
            <c:showCatName val="0"/>
            <c:showSerName val="0"/>
            <c:showPercent val="0"/>
            <c:showBubbleSize val="0"/>
            <c:showLeaderLines val="0"/>
          </c:dLbls>
          <c:cat>
            <c:strRef>
              <c:f>'Sheet 1'!$B$1:$I$1</c:f>
              <c:strCache>
                <c:ptCount val="8"/>
                <c:pt idx="0">
                  <c:v>Madison</c:v>
                </c:pt>
                <c:pt idx="1">
                  <c:v>Middleton</c:v>
                </c:pt>
                <c:pt idx="2">
                  <c:v>Waunakee</c:v>
                </c:pt>
                <c:pt idx="3">
                  <c:v>Verona</c:v>
                </c:pt>
                <c:pt idx="4">
                  <c:v>Sun Prairie</c:v>
                </c:pt>
                <c:pt idx="5">
                  <c:v>Monona Grove</c:v>
                </c:pt>
                <c:pt idx="6">
                  <c:v>Oregon</c:v>
                </c:pt>
                <c:pt idx="7">
                  <c:v>McFarland</c:v>
                </c:pt>
              </c:strCache>
            </c:strRef>
          </c:cat>
          <c:val>
            <c:numRef>
              <c:f>'Sheet 1'!$B$33:$I$33</c:f>
              <c:numCache>
                <c:ptCount val="8"/>
                <c:pt idx="0">
                  <c:v>0.008025</c:v>
                </c:pt>
                <c:pt idx="1">
                  <c:v>0.533898</c:v>
                </c:pt>
                <c:pt idx="2">
                  <c:v>0.820058</c:v>
                </c:pt>
                <c:pt idx="3">
                  <c:v>0.581332</c:v>
                </c:pt>
                <c:pt idx="4">
                  <c:v>0.901650</c:v>
                </c:pt>
                <c:pt idx="5">
                  <c:v>0.545151</c:v>
                </c:pt>
                <c:pt idx="6">
                  <c:v>0.323245</c:v>
                </c:pt>
                <c:pt idx="7">
                  <c:v>0.208291</c:v>
                </c:pt>
              </c:numCache>
            </c:numRef>
          </c:val>
        </c:ser>
        <c:gapWidth val="40"/>
        <c:overlap val="-10"/>
        <c:axId val="2094734552"/>
        <c:axId val="2094734553"/>
      </c:barChart>
      <c:catAx>
        <c:axId val="2094734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12700" cap="flat">
            <a:solidFill>
              <a:srgbClr val="000000"/>
            </a:solidFill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"/>
              </a:defRPr>
            </a:pPr>
          </a:p>
        </c:txPr>
        <c:crossAx val="2094734553"/>
        <c:crosses val="autoZero"/>
        <c:auto val="1"/>
        <c:lblAlgn val="ctr"/>
        <c:noMultiLvlLbl val="1"/>
      </c:catAx>
      <c:valAx>
        <c:axId val="2094734553"/>
        <c:scaling>
          <c:orientation val="minMax"/>
        </c:scaling>
        <c:delete val="0"/>
        <c:axPos val="l"/>
        <c:majorGridlines>
          <c:spPr>
            <a:ln w="3175" cap="flat">
              <a:solidFill>
                <a:srgbClr val="B8B8B8"/>
              </a:solidFill>
              <a:prstDash val="solid"/>
              <a:miter lim="400000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2700" cap="flat">
            <a:noFill/>
            <a:prstDash val="solid"/>
            <a:miter lim="400000"/>
          </a:ln>
        </c:spPr>
        <c:txPr>
          <a:bodyPr rot="0"/>
          <a:lstStyle/>
          <a:p>
            <a:pPr>
              <a:defRPr b="0" i="0" strike="noStrike" sz="1000" u="none">
                <a:solidFill>
                  <a:srgbClr val="000000"/>
                </a:solidFill>
                <a:latin typeface="Helvetica"/>
              </a:defRPr>
            </a:pPr>
          </a:p>
        </c:txPr>
        <c:crossAx val="2094734552"/>
        <c:crosses val="autoZero"/>
        <c:crossBetween val="between"/>
        <c:majorUnit val="0.25"/>
        <c:minorUnit val="0.125"/>
      </c:valAx>
      <c:spPr>
        <a:noFill/>
        <a:ln w="12700" cap="flat">
          <a:noFill/>
          <a:miter lim="400000"/>
        </a:ln>
        <a:effectLst/>
      </c:spPr>
    </c:plotArea>
    <c:legend>
      <c:legendPos val="t"/>
      <c:layout>
        <c:manualLayout>
          <c:xMode val="edge"/>
          <c:yMode val="edge"/>
          <c:x val="0.0241103"/>
          <c:y val="0"/>
          <c:w val="0.953112"/>
          <c:h val="0.0540151"/>
        </c:manualLayout>
      </c:layout>
      <c:overlay val="1"/>
      <c:spPr>
        <a:noFill/>
        <a:ln w="12700" cap="flat">
          <a:noFill/>
          <a:miter lim="400000"/>
        </a:ln>
        <a:effectLst/>
      </c:spPr>
      <c:txPr>
        <a:bodyPr rot="0"/>
        <a:lstStyle/>
        <a:p>
          <a:pPr>
            <a:defRPr b="0" i="0" strike="noStrike" sz="1000" u="none">
              <a:solidFill>
                <a:srgbClr val="000000"/>
              </a:solidFill>
              <a:latin typeface="Helvetica"/>
            </a:defRPr>
          </a:pPr>
        </a:p>
      </c:txPr>
    </c:legend>
    <c:plotVisOnly val="1"/>
    <c:dispBlanksAs val="gap"/>
  </c:chart>
  <c:spPr>
    <a:noFill/>
    <a:ln>
      <a:noFill/>
    </a:ln>
    <a:effectLst/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hyperlink" Target="http://schoolinfosystem.org" TargetMode="External"/><Relationship Id="rId3" Type="http://schemas.openxmlformats.org/officeDocument/2006/relationships/chart" Target="../charts/chart2.xml"/></Relationships>

</file>

<file path=xl/drawings/drawing1.xml><?xml version="1.0" encoding="utf-8"?>
<xdr:wsDr xmlns:r="http://schemas.openxmlformats.org/officeDocument/2006/relationships" xmlns:a="http://schemas.openxmlformats.org/drawingml/2006/main" xmlns:m="http://schemas.openxmlformats.org/officeDocument/2006/math" xmlns:a14="http://schemas.microsoft.com/office/drawing/2010/main" xmlns:xdr="http://schemas.openxmlformats.org/drawingml/2006/spreadsheetDrawing">
  <xdr:twoCellAnchor>
    <xdr:from>
      <xdr:col>1</xdr:col>
      <xdr:colOff>136582</xdr:colOff>
      <xdr:row>37</xdr:row>
      <xdr:rowOff>66817</xdr:rowOff>
    </xdr:from>
    <xdr:to>
      <xdr:col>10</xdr:col>
      <xdr:colOff>340360</xdr:colOff>
      <xdr:row>59</xdr:row>
      <xdr:rowOff>139707</xdr:rowOff>
    </xdr:to>
    <xdr:graphicFrame>
      <xdr:nvGraphicFramePr>
        <xdr:cNvPr id="2" name="2D Column Chart"/>
        <xdr:cNvGraphicFramePr/>
      </xdr:nvGraphicFramePr>
      <xdr:xfrm>
        <a:off x="847782" y="7017527"/>
        <a:ext cx="6960179" cy="3956551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1"/>
        </a:graphicData>
      </a:graphic>
    </xdr:graphicFrame>
    <xdr:clientData/>
  </xdr:twoCellAnchor>
  <xdr:twoCellAnchor>
    <xdr:from>
      <xdr:col>6</xdr:col>
      <xdr:colOff>225530</xdr:colOff>
      <xdr:row>58</xdr:row>
      <xdr:rowOff>142032</xdr:rowOff>
    </xdr:from>
    <xdr:to>
      <xdr:col>9</xdr:col>
      <xdr:colOff>216759</xdr:colOff>
      <xdr:row>61</xdr:row>
      <xdr:rowOff>78307</xdr:rowOff>
    </xdr:to>
    <xdr:sp>
      <xdr:nvSpPr>
        <xdr:cNvPr id="3" name="Middleton, Waunakee, Verona, Sun Prairie, Monona Grove, Oregon, McFarland"/>
        <xdr:cNvSpPr txBox="1"/>
      </xdr:nvSpPr>
      <xdr:spPr>
        <a:xfrm>
          <a:off x="4467330" y="10799872"/>
          <a:ext cx="2353430" cy="46586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900" u="none">
              <a:solidFill>
                <a:srgbClr val="000000"/>
              </a:solidFill>
              <a:uFillTx/>
              <a:latin typeface="Helvetica Neue"/>
              <a:ea typeface="Helvetica Neue"/>
              <a:cs typeface="Helvetica Neue"/>
              <a:sym typeface="Helvetica Neue"/>
            </a:defRPr>
          </a:pPr>
          <a:r>
            <a:rPr b="0" baseline="0" cap="none" i="0" spc="0" strike="noStrike" sz="900" u="none">
              <a:solidFill>
                <a:srgbClr val="000000"/>
              </a:solidFill>
              <a:uFillTx/>
              <a:latin typeface="Helvetica Neue"/>
              <a:ea typeface="Helvetica Neue"/>
              <a:cs typeface="Helvetica Neue"/>
              <a:sym typeface="Helvetica Neue"/>
            </a:rPr>
            <a:t>Middleton, Waunakee, Verona, Sun Prairie, Monona Grove, Oregon, McFarland</a:t>
          </a:r>
        </a:p>
      </xdr:txBody>
    </xdr:sp>
    <xdr:clientData/>
  </xdr:twoCellAnchor>
  <xdr:twoCellAnchor>
    <xdr:from>
      <xdr:col>6</xdr:col>
      <xdr:colOff>565150</xdr:colOff>
      <xdr:row>90</xdr:row>
      <xdr:rowOff>69546</xdr:rowOff>
    </xdr:from>
    <xdr:to>
      <xdr:col>7</xdr:col>
      <xdr:colOff>113842</xdr:colOff>
      <xdr:row>92</xdr:row>
      <xdr:rowOff>8586</xdr:rowOff>
    </xdr:to>
    <xdr:sp>
      <xdr:nvSpPr>
        <xdr:cNvPr id="4" name="1995"/>
        <xdr:cNvSpPr txBox="1"/>
      </xdr:nvSpPr>
      <xdr:spPr>
        <a:xfrm>
          <a:off x="4806950" y="16376346"/>
          <a:ext cx="463093" cy="2921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FFFFFF"/>
              </a:solidFill>
              <a:uFillTx/>
              <a:latin typeface="Helvetica Neue"/>
              <a:ea typeface="Helvetica Neue"/>
              <a:cs typeface="Helvetica Neue"/>
              <a:sym typeface="Helvetica Neue"/>
            </a:defRPr>
          </a:pPr>
          <a:r>
            <a:rPr b="0" baseline="0" cap="none" i="0" spc="0" strike="noStrike" sz="1100" u="none">
              <a:solidFill>
                <a:srgbClr val="FFFFFF"/>
              </a:solidFill>
              <a:uFillTx/>
              <a:latin typeface="Helvetica Neue"/>
              <a:ea typeface="Helvetica Neue"/>
              <a:cs typeface="Helvetica Neue"/>
              <a:sym typeface="Helvetica Neue"/>
            </a:rPr>
            <a:t>1995</a:t>
          </a:r>
        </a:p>
      </xdr:txBody>
    </xdr:sp>
    <xdr:clientData/>
  </xdr:twoCellAnchor>
  <xdr:twoCellAnchor>
    <xdr:from>
      <xdr:col>7</xdr:col>
      <xdr:colOff>547370</xdr:colOff>
      <xdr:row>82</xdr:row>
      <xdr:rowOff>21286</xdr:rowOff>
    </xdr:from>
    <xdr:to>
      <xdr:col>8</xdr:col>
      <xdr:colOff>433070</xdr:colOff>
      <xdr:row>83</xdr:row>
      <xdr:rowOff>136856</xdr:rowOff>
    </xdr:to>
    <xdr:sp>
      <xdr:nvSpPr>
        <xdr:cNvPr id="5" name="2013"/>
        <xdr:cNvSpPr txBox="1"/>
      </xdr:nvSpPr>
      <xdr:spPr>
        <a:xfrm>
          <a:off x="5703570" y="14915846"/>
          <a:ext cx="609601" cy="2921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FFFFFF"/>
              </a:solidFill>
              <a:uFillTx/>
              <a:latin typeface="Helvetica Neue"/>
              <a:ea typeface="Helvetica Neue"/>
              <a:cs typeface="Helvetica Neue"/>
              <a:sym typeface="Helvetica Neue"/>
            </a:defRPr>
          </a:pPr>
          <a:r>
            <a:rPr b="0" baseline="0" cap="none" i="0" spc="0" strike="noStrike" sz="1100" u="none">
              <a:solidFill>
                <a:srgbClr val="FFFFFF"/>
              </a:solidFill>
              <a:uFillTx/>
              <a:latin typeface="Helvetica Neue"/>
              <a:ea typeface="Helvetica Neue"/>
              <a:cs typeface="Helvetica Neue"/>
              <a:sym typeface="Helvetica Neue"/>
            </a:rPr>
            <a:t>2013	</a:t>
          </a:r>
        </a:p>
      </xdr:txBody>
    </xdr:sp>
    <xdr:clientData/>
  </xdr:twoCellAnchor>
  <xdr:twoCellAnchor>
    <xdr:from>
      <xdr:col>9</xdr:col>
      <xdr:colOff>628650</xdr:colOff>
      <xdr:row>96</xdr:row>
      <xdr:rowOff>102566</xdr:rowOff>
    </xdr:from>
    <xdr:to>
      <xdr:col>10</xdr:col>
      <xdr:colOff>228142</xdr:colOff>
      <xdr:row>98</xdr:row>
      <xdr:rowOff>41606</xdr:rowOff>
    </xdr:to>
    <xdr:sp>
      <xdr:nvSpPr>
        <xdr:cNvPr id="6" name="1995"/>
        <xdr:cNvSpPr txBox="1"/>
      </xdr:nvSpPr>
      <xdr:spPr>
        <a:xfrm>
          <a:off x="7232650" y="17468546"/>
          <a:ext cx="463093" cy="2921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FFFFFF"/>
              </a:solidFill>
              <a:uFillTx/>
              <a:latin typeface="Helvetica Neue"/>
              <a:ea typeface="Helvetica Neue"/>
              <a:cs typeface="Helvetica Neue"/>
              <a:sym typeface="Helvetica Neue"/>
            </a:defRPr>
          </a:pPr>
          <a:r>
            <a:rPr b="0" baseline="0" cap="none" i="0" spc="0" strike="noStrike" sz="1100" u="none">
              <a:solidFill>
                <a:srgbClr val="FFFFFF"/>
              </a:solidFill>
              <a:uFillTx/>
              <a:latin typeface="Helvetica Neue"/>
              <a:ea typeface="Helvetica Neue"/>
              <a:cs typeface="Helvetica Neue"/>
              <a:sym typeface="Helvetica Neue"/>
            </a:rPr>
            <a:t>1995</a:t>
          </a:r>
        </a:p>
      </xdr:txBody>
    </xdr:sp>
    <xdr:clientData/>
  </xdr:twoCellAnchor>
  <xdr:twoCellAnchor>
    <xdr:from>
      <xdr:col>10</xdr:col>
      <xdr:colOff>621195</xdr:colOff>
      <xdr:row>73</xdr:row>
      <xdr:rowOff>32715</xdr:rowOff>
    </xdr:from>
    <xdr:to>
      <xdr:col>11</xdr:col>
      <xdr:colOff>367195</xdr:colOff>
      <xdr:row>74</xdr:row>
      <xdr:rowOff>148285</xdr:rowOff>
    </xdr:to>
    <xdr:sp>
      <xdr:nvSpPr>
        <xdr:cNvPr id="7" name="2013"/>
        <xdr:cNvSpPr txBox="1"/>
      </xdr:nvSpPr>
      <xdr:spPr>
        <a:xfrm>
          <a:off x="8088795" y="13338505"/>
          <a:ext cx="609601" cy="2921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FFFFFF"/>
              </a:solidFill>
              <a:uFillTx/>
              <a:latin typeface="Helvetica Neue"/>
              <a:ea typeface="Helvetica Neue"/>
              <a:cs typeface="Helvetica Neue"/>
              <a:sym typeface="Helvetica Neue"/>
            </a:defRPr>
          </a:pPr>
          <a:r>
            <a:rPr b="0" baseline="0" cap="none" i="0" spc="0" strike="noStrike" sz="1100" u="none">
              <a:solidFill>
                <a:srgbClr val="FFFFFF"/>
              </a:solidFill>
              <a:uFillTx/>
              <a:latin typeface="Helvetica Neue"/>
              <a:ea typeface="Helvetica Neue"/>
              <a:cs typeface="Helvetica Neue"/>
              <a:sym typeface="Helvetica Neue"/>
            </a:rPr>
            <a:t>2013	</a:t>
          </a:r>
        </a:p>
      </xdr:txBody>
    </xdr:sp>
    <xdr:clientData/>
  </xdr:twoCellAnchor>
  <xdr:twoCellAnchor>
    <xdr:from>
      <xdr:col>6</xdr:col>
      <xdr:colOff>501650</xdr:colOff>
      <xdr:row>88</xdr:row>
      <xdr:rowOff>67006</xdr:rowOff>
    </xdr:from>
    <xdr:to>
      <xdr:col>7</xdr:col>
      <xdr:colOff>166852</xdr:colOff>
      <xdr:row>90</xdr:row>
      <xdr:rowOff>6046</xdr:rowOff>
    </xdr:to>
    <xdr:sp>
      <xdr:nvSpPr>
        <xdr:cNvPr id="8" name="25,046"/>
        <xdr:cNvSpPr txBox="1"/>
      </xdr:nvSpPr>
      <xdr:spPr>
        <a:xfrm>
          <a:off x="4743449" y="16020746"/>
          <a:ext cx="579604" cy="2921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FFFFFF"/>
              </a:solidFill>
              <a:uFillTx/>
              <a:latin typeface="Helvetica Neue"/>
              <a:ea typeface="Helvetica Neue"/>
              <a:cs typeface="Helvetica Neue"/>
              <a:sym typeface="Helvetica Neue"/>
            </a:defRPr>
          </a:pPr>
          <a:r>
            <a:rPr b="0" baseline="0" cap="none" i="0" spc="0" strike="noStrike" sz="1100" u="none">
              <a:solidFill>
                <a:srgbClr val="FFFFFF"/>
              </a:solidFill>
              <a:uFillTx/>
              <a:latin typeface="Helvetica Neue"/>
              <a:ea typeface="Helvetica Neue"/>
              <a:cs typeface="Helvetica Neue"/>
              <a:sym typeface="Helvetica Neue"/>
            </a:rPr>
            <a:t>25,046</a:t>
          </a:r>
        </a:p>
      </xdr:txBody>
    </xdr:sp>
    <xdr:clientData/>
  </xdr:twoCellAnchor>
  <xdr:twoCellAnchor>
    <xdr:from>
      <xdr:col>7</xdr:col>
      <xdr:colOff>468795</xdr:colOff>
      <xdr:row>80</xdr:row>
      <xdr:rowOff>120346</xdr:rowOff>
    </xdr:from>
    <xdr:to>
      <xdr:col>8</xdr:col>
      <xdr:colOff>324497</xdr:colOff>
      <xdr:row>82</xdr:row>
      <xdr:rowOff>59386</xdr:rowOff>
    </xdr:to>
    <xdr:sp>
      <xdr:nvSpPr>
        <xdr:cNvPr id="9" name="26,817"/>
        <xdr:cNvSpPr txBox="1"/>
      </xdr:nvSpPr>
      <xdr:spPr>
        <a:xfrm>
          <a:off x="5624995" y="14661846"/>
          <a:ext cx="579603" cy="2921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FFFFFF"/>
              </a:solidFill>
              <a:uFillTx/>
              <a:latin typeface="Helvetica Neue"/>
              <a:ea typeface="Helvetica Neue"/>
              <a:cs typeface="Helvetica Neue"/>
              <a:sym typeface="Helvetica Neue"/>
            </a:defRPr>
          </a:pPr>
          <a:r>
            <a:rPr b="0" baseline="0" cap="none" i="0" spc="0" strike="noStrike" sz="1100" u="none">
              <a:solidFill>
                <a:srgbClr val="FFFFFF"/>
              </a:solidFill>
              <a:uFillTx/>
              <a:latin typeface="Helvetica Neue"/>
              <a:ea typeface="Helvetica Neue"/>
              <a:cs typeface="Helvetica Neue"/>
              <a:sym typeface="Helvetica Neue"/>
            </a:rPr>
            <a:t>26,817</a:t>
          </a:r>
        </a:p>
      </xdr:txBody>
    </xdr:sp>
    <xdr:clientData/>
  </xdr:twoCellAnchor>
  <xdr:twoCellAnchor>
    <xdr:from>
      <xdr:col>9</xdr:col>
      <xdr:colOff>565150</xdr:colOff>
      <xdr:row>94</xdr:row>
      <xdr:rowOff>100026</xdr:rowOff>
    </xdr:from>
    <xdr:to>
      <xdr:col>10</xdr:col>
      <xdr:colOff>281152</xdr:colOff>
      <xdr:row>96</xdr:row>
      <xdr:rowOff>39066</xdr:rowOff>
    </xdr:to>
    <xdr:sp>
      <xdr:nvSpPr>
        <xdr:cNvPr id="10" name="22,588"/>
        <xdr:cNvSpPr txBox="1"/>
      </xdr:nvSpPr>
      <xdr:spPr>
        <a:xfrm>
          <a:off x="7169150" y="17112946"/>
          <a:ext cx="579603" cy="2921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FFFFFF"/>
              </a:solidFill>
              <a:uFillTx/>
              <a:latin typeface="Helvetica Neue"/>
              <a:ea typeface="Helvetica Neue"/>
              <a:cs typeface="Helvetica Neue"/>
              <a:sym typeface="Helvetica Neue"/>
            </a:defRPr>
          </a:pPr>
          <a:r>
            <a:rPr b="0" baseline="0" cap="none" i="0" spc="0" strike="noStrike" sz="1100" u="none">
              <a:solidFill>
                <a:srgbClr val="FFFFFF"/>
              </a:solidFill>
              <a:uFillTx/>
              <a:latin typeface="Helvetica Neue"/>
              <a:ea typeface="Helvetica Neue"/>
              <a:cs typeface="Helvetica Neue"/>
              <a:sym typeface="Helvetica Neue"/>
            </a:rPr>
            <a:t>22,588</a:t>
          </a:r>
        </a:p>
      </xdr:txBody>
    </xdr:sp>
    <xdr:clientData/>
  </xdr:twoCellAnchor>
  <xdr:twoCellAnchor>
    <xdr:from>
      <xdr:col>10</xdr:col>
      <xdr:colOff>570395</xdr:colOff>
      <xdr:row>71</xdr:row>
      <xdr:rowOff>157175</xdr:rowOff>
    </xdr:from>
    <xdr:to>
      <xdr:col>11</xdr:col>
      <xdr:colOff>286398</xdr:colOff>
      <xdr:row>73</xdr:row>
      <xdr:rowOff>96215</xdr:rowOff>
    </xdr:to>
    <xdr:sp>
      <xdr:nvSpPr>
        <xdr:cNvPr id="11" name="32,406"/>
        <xdr:cNvSpPr txBox="1"/>
      </xdr:nvSpPr>
      <xdr:spPr>
        <a:xfrm>
          <a:off x="8037995" y="13109905"/>
          <a:ext cx="579604" cy="29210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FFFFFF"/>
              </a:solidFill>
              <a:uFillTx/>
              <a:latin typeface="Helvetica Neue"/>
              <a:ea typeface="Helvetica Neue"/>
              <a:cs typeface="Helvetica Neue"/>
              <a:sym typeface="Helvetica Neue"/>
            </a:defRPr>
          </a:pPr>
          <a:r>
            <a:rPr b="0" baseline="0" cap="none" i="0" spc="0" strike="noStrike" sz="1100" u="none">
              <a:solidFill>
                <a:srgbClr val="FFFFFF"/>
              </a:solidFill>
              <a:uFillTx/>
              <a:latin typeface="Helvetica Neue"/>
              <a:ea typeface="Helvetica Neue"/>
              <a:cs typeface="Helvetica Neue"/>
              <a:sym typeface="Helvetica Neue"/>
            </a:rPr>
            <a:t>32,406</a:t>
          </a:r>
        </a:p>
      </xdr:txBody>
    </xdr:sp>
    <xdr:clientData/>
  </xdr:twoCellAnchor>
  <xdr:twoCellAnchor>
    <xdr:from>
      <xdr:col>2</xdr:col>
      <xdr:colOff>130810</xdr:colOff>
      <xdr:row>58</xdr:row>
      <xdr:rowOff>128600</xdr:rowOff>
    </xdr:from>
    <xdr:to>
      <xdr:col>4</xdr:col>
      <xdr:colOff>626110</xdr:colOff>
      <xdr:row>62</xdr:row>
      <xdr:rowOff>94310</xdr:rowOff>
    </xdr:to>
    <xdr:sp>
      <xdr:nvSpPr>
        <xdr:cNvPr id="12" name="Madison"/>
        <xdr:cNvSpPr txBox="1"/>
      </xdr:nvSpPr>
      <xdr:spPr>
        <a:xfrm>
          <a:off x="1477010" y="10786440"/>
          <a:ext cx="1943101" cy="671831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square" lIns="50800" tIns="50800" rIns="50800" bIns="50800" numCol="1" anchor="t">
          <a:spAutoFit/>
        </a:bodyPr>
        <a:lstStyle/>
        <a:p>
          <a:pPr marL="0" marR="0" indent="0" algn="ctr" defTabSz="457200" latinLnBrk="0">
            <a:lnSpc>
              <a:spcPct val="12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900" u="none">
              <a:solidFill>
                <a:srgbClr val="000000"/>
              </a:solidFill>
              <a:uFillTx/>
              <a:latin typeface="Helvetica Neue"/>
              <a:ea typeface="Helvetica Neue"/>
              <a:cs typeface="Helvetica Neue"/>
              <a:sym typeface="Helvetica Neue"/>
            </a:defRPr>
          </a:pPr>
          <a:r>
            <a:rPr b="0" baseline="0" cap="none" i="0" spc="0" strike="noStrike" sz="900" u="none">
              <a:solidFill>
                <a:srgbClr val="000000"/>
              </a:solidFill>
              <a:uFillTx/>
              <a:latin typeface="Helvetica Neue"/>
              <a:ea typeface="Helvetica Neue"/>
              <a:cs typeface="Helvetica Neue"/>
              <a:sym typeface="Helvetica Neue"/>
            </a:rPr>
            <a:t>Madison</a:t>
          </a:r>
        </a:p>
      </xdr:txBody>
    </xdr:sp>
    <xdr:clientData/>
  </xdr:twoCellAnchor>
  <xdr:twoCellAnchor>
    <xdr:from>
      <xdr:col>3</xdr:col>
      <xdr:colOff>635430</xdr:colOff>
      <xdr:row>40</xdr:row>
      <xdr:rowOff>158178</xdr:rowOff>
    </xdr:from>
    <xdr:to>
      <xdr:col>5</xdr:col>
      <xdr:colOff>578689</xdr:colOff>
      <xdr:row>42</xdr:row>
      <xdr:rowOff>82613</xdr:rowOff>
    </xdr:to>
    <xdr:sp>
      <xdr:nvSpPr>
        <xdr:cNvPr id="13" name="(c) schoolinfosystem.org"/>
        <xdr:cNvSpPr txBox="1"/>
      </xdr:nvSpPr>
      <xdr:spPr>
        <a:xfrm>
          <a:off x="2705530" y="7638478"/>
          <a:ext cx="1391060" cy="27749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9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900" u="none">
              <a:solidFill>
                <a:srgbClr val="000000"/>
              </a:solidFill>
              <a:uFillTx/>
              <a:latin typeface="+mn-lt"/>
              <a:ea typeface="+mn-ea"/>
              <a:cs typeface="+mn-cs"/>
              <a:sym typeface="Helvetica"/>
            </a:rPr>
            <a:t>(c) </a:t>
          </a:r>
          <a:r>
            <a:rPr b="0" baseline="0" cap="none" i="0" spc="0" strike="noStrike" sz="900" u="sng">
              <a:solidFill>
                <a:srgbClr val="000099"/>
              </a:solidFill>
              <a:uFillTx/>
              <a:latin typeface="+mn-lt"/>
              <a:ea typeface="+mn-ea"/>
              <a:cs typeface="+mn-cs"/>
              <a:sym typeface="Helvetica"/>
              <a:hlinkClick r:id="rId2" invalidUrl="" action="" tgtFrame="" tooltip="" history="1" highlightClick="0" endSnd="0"/>
            </a:rPr>
            <a:t>schoolinfosystem.org</a:t>
          </a:r>
        </a:p>
      </xdr:txBody>
    </xdr:sp>
    <xdr:clientData/>
  </xdr:twoCellAnchor>
  <xdr:twoCellAnchor>
    <xdr:from>
      <xdr:col>0</xdr:col>
      <xdr:colOff>508990</xdr:colOff>
      <xdr:row>64</xdr:row>
      <xdr:rowOff>60933</xdr:rowOff>
    </xdr:from>
    <xdr:to>
      <xdr:col>10</xdr:col>
      <xdr:colOff>340360</xdr:colOff>
      <xdr:row>94</xdr:row>
      <xdr:rowOff>17476</xdr:rowOff>
    </xdr:to>
    <xdr:graphicFrame>
      <xdr:nvGraphicFramePr>
        <xdr:cNvPr id="14" name="2D Column Chart"/>
        <xdr:cNvGraphicFramePr/>
      </xdr:nvGraphicFramePr>
      <xdr:xfrm>
        <a:off x="508990" y="11777953"/>
        <a:ext cx="7298971" cy="5252444"/>
      </xdr:xfrm>
      <a:graphic xmlns:a="http://schemas.openxmlformats.org/drawingml/2006/main">
        <a:graphicData uri="http://schemas.openxmlformats.org/drawingml/2006/chart">
          <c:chart xmlns:c="http://schemas.openxmlformats.org/drawingml/2006/chart" r:id="rId3"/>
        </a:graphicData>
      </a:graphic>
    </xdr:graphicFrame>
    <xdr:clientData/>
  </xdr:twoCellAnchor>
  <xdr:twoCellAnchor>
    <xdr:from>
      <xdr:col>4</xdr:col>
      <xdr:colOff>510238</xdr:colOff>
      <xdr:row>74</xdr:row>
      <xdr:rowOff>109232</xdr:rowOff>
    </xdr:from>
    <xdr:to>
      <xdr:col>6</xdr:col>
      <xdr:colOff>527050</xdr:colOff>
      <xdr:row>76</xdr:row>
      <xdr:rowOff>62877</xdr:rowOff>
    </xdr:to>
    <xdr:sp>
      <xdr:nvSpPr>
        <xdr:cNvPr id="15" name="schoolinfosystem.org"/>
        <xdr:cNvSpPr txBox="1"/>
      </xdr:nvSpPr>
      <xdr:spPr>
        <a:xfrm>
          <a:off x="3304238" y="13591552"/>
          <a:ext cx="1464612" cy="306706"/>
        </a:xfrm>
        <a:prstGeom prst="rect">
          <a:avLst/>
        </a:prstGeom>
        <a:noFill/>
        <a:ln w="12700" cap="flat">
          <a:noFill/>
          <a:miter lim="400000"/>
        </a:ln>
        <a:effectLst/>
        <a:extLst>
          <a:ext uri="{C572A759-6A51-4108-AA02-DFA0A04FC94B}">
            <ma14:wrappingTextBoxFlag xmlns:ma14="http://schemas.microsoft.com/office/mac/drawingml/2011/main" val="1"/>
          </a:ext>
        </a:extLst>
      </xdr:spPr>
      <xdr:txBody>
        <a:bodyPr wrap="none" lIns="50800" tIns="50800" rIns="50800" bIns="50800" numCol="1" anchor="t">
          <a:spAutoFit/>
        </a:bodyPr>
        <a:lstStyle/>
        <a:p>
          <a:pPr marL="0" marR="0" indent="0" algn="l" defTabSz="457200" latinLnBrk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defRPr b="0" baseline="0" cap="none" i="0" spc="0" strike="noStrike" sz="1100" u="none">
              <a:solidFill>
                <a:srgbClr val="7F7F7F"/>
              </a:solidFill>
              <a:uFillTx/>
              <a:latin typeface="+mn-lt"/>
              <a:ea typeface="+mn-ea"/>
              <a:cs typeface="+mn-cs"/>
              <a:sym typeface="Helvetica"/>
            </a:defRPr>
          </a:pPr>
          <a:r>
            <a:rPr b="0" baseline="0" cap="none" i="0" spc="0" strike="noStrike" sz="1100" u="none">
              <a:solidFill>
                <a:srgbClr val="7F7F7F"/>
              </a:solidFill>
              <a:uFillTx/>
              <a:latin typeface="+mn-lt"/>
              <a:ea typeface="+mn-ea"/>
              <a:cs typeface="+mn-cs"/>
              <a:sym typeface="Helvetica"/>
            </a:rPr>
            <a:t>schoolinfosystem.org</a:t>
          </a:r>
        </a:p>
      </xdr:txBody>
    </xdr:sp>
    <xdr:clientData/>
  </xdr:twoCellAnchor>
</xdr:wsDr>
</file>

<file path=xl/theme/_rels/theme1.xml.rels><?xml version="1.0" encoding="UTF-8"?>
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http://www.schoolinfosystem.org" TargetMode="External"/><Relationship Id="rId2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1:S36"/>
  <sheetViews>
    <sheetView workbookViewId="0" showGridLines="0" defaultGridColor="1"/>
  </sheetViews>
  <sheetFormatPr defaultColWidth="11.3097" defaultRowHeight="13.9" customHeight="1" outlineLevelRow="0" outlineLevelCol="0"/>
  <cols>
    <col min="1" max="1" width="9.38281" style="1" customWidth="1"/>
    <col min="2" max="2" width="8.32031" style="1" customWidth="1"/>
    <col min="3" max="6" width="9.55469" style="1" customWidth="1"/>
    <col min="7" max="7" width="12.0625" style="1" customWidth="1"/>
    <col min="8" max="9" width="9.55469" style="1" customWidth="1"/>
    <col min="10" max="19" width="11.3359" style="1" customWidth="1"/>
    <col min="20" max="16384" width="11.3359" style="1" customWidth="1"/>
  </cols>
  <sheetData>
    <row r="1" ht="25.1" customHeight="1">
      <c r="A1" s="2"/>
      <c r="B1" t="s" s="3">
        <v>0</v>
      </c>
      <c r="C1" t="s" s="3">
        <v>1</v>
      </c>
      <c r="D1" t="s" s="3">
        <v>2</v>
      </c>
      <c r="E1" t="s" s="3">
        <v>3</v>
      </c>
      <c r="F1" t="s" s="3">
        <v>4</v>
      </c>
      <c r="G1" t="s" s="3">
        <v>5</v>
      </c>
      <c r="H1" t="s" s="3">
        <v>6</v>
      </c>
      <c r="I1" t="s" s="3">
        <v>7</v>
      </c>
      <c r="J1" s="4"/>
      <c r="K1" s="5"/>
      <c r="L1" s="5"/>
      <c r="M1" s="6"/>
      <c r="N1" s="5"/>
      <c r="O1" s="7"/>
      <c r="P1" s="5"/>
      <c r="Q1" s="5"/>
      <c r="R1" t="s" s="8">
        <v>0</v>
      </c>
      <c r="S1" t="s" s="8">
        <v>8</v>
      </c>
    </row>
    <row r="2" ht="14.7" customHeight="1">
      <c r="A2" t="s" s="9">
        <v>9</v>
      </c>
      <c r="B2" s="10">
        <v>25046</v>
      </c>
      <c r="C2" s="10">
        <v>4602</v>
      </c>
      <c r="D2" s="10">
        <v>2423</v>
      </c>
      <c r="E2" s="10">
        <v>3664</v>
      </c>
      <c r="F2" s="10">
        <v>4423</v>
      </c>
      <c r="G2" s="10">
        <v>2392</v>
      </c>
      <c r="H2" s="10">
        <v>3106</v>
      </c>
      <c r="I2" s="10">
        <v>1978</v>
      </c>
      <c r="J2" s="11"/>
      <c r="K2" s="12">
        <f>SUM(C2:I2)</f>
        <v>22588</v>
      </c>
      <c r="L2" s="13"/>
      <c r="M2" s="14"/>
      <c r="N2" s="13"/>
      <c r="O2" s="15"/>
      <c r="P2" s="13"/>
      <c r="Q2" t="s" s="16">
        <v>9</v>
      </c>
      <c r="R2" s="12">
        <f>B2</f>
        <v>25046</v>
      </c>
      <c r="S2" s="12">
        <f>K2</f>
        <v>22588</v>
      </c>
    </row>
    <row r="3" ht="14.7" customHeight="1">
      <c r="A3" t="s" s="17">
        <v>10</v>
      </c>
      <c r="B3" s="12">
        <v>25158</v>
      </c>
      <c r="C3" s="12">
        <v>4746</v>
      </c>
      <c r="D3" s="12">
        <v>2460</v>
      </c>
      <c r="E3" s="12">
        <v>3831</v>
      </c>
      <c r="F3" s="12">
        <v>4466</v>
      </c>
      <c r="G3" s="12">
        <v>2480</v>
      </c>
      <c r="H3" s="12">
        <v>3195</v>
      </c>
      <c r="I3" s="12">
        <v>1995</v>
      </c>
      <c r="J3" s="11"/>
      <c r="K3" s="12">
        <f>SUM(C3:I3)</f>
        <v>23173</v>
      </c>
      <c r="L3" s="18">
        <f>K3-K2</f>
        <v>585</v>
      </c>
      <c r="M3" s="19">
        <f>L3/K2</f>
        <v>0.0258987072782008</v>
      </c>
      <c r="N3" s="18">
        <f>B3-B2</f>
        <v>112</v>
      </c>
      <c r="O3" s="20">
        <f>N3/B2</f>
        <v>0.00447177193963108</v>
      </c>
      <c r="P3" s="13"/>
      <c r="Q3" t="s" s="16">
        <v>11</v>
      </c>
      <c r="R3" s="12">
        <f>B18</f>
        <v>26817</v>
      </c>
      <c r="S3" s="12">
        <f>K18</f>
        <v>32406</v>
      </c>
    </row>
    <row r="4" ht="14.7" customHeight="1">
      <c r="A4" t="s" s="17">
        <v>12</v>
      </c>
      <c r="B4" s="12">
        <v>25327</v>
      </c>
      <c r="C4" s="12">
        <v>4876</v>
      </c>
      <c r="D4" s="12">
        <v>2585</v>
      </c>
      <c r="E4" s="12">
        <v>3943</v>
      </c>
      <c r="F4" s="12">
        <v>4558</v>
      </c>
      <c r="G4" s="12">
        <v>2568</v>
      </c>
      <c r="H4" s="12">
        <v>3242</v>
      </c>
      <c r="I4" s="12">
        <v>1987</v>
      </c>
      <c r="J4" s="11"/>
      <c r="K4" s="12">
        <f>SUM(C4:I4)</f>
        <v>23759</v>
      </c>
      <c r="L4" s="18">
        <f>K4-K3</f>
        <v>586</v>
      </c>
      <c r="M4" s="19">
        <f>L4/K3</f>
        <v>0.0252880507487162</v>
      </c>
      <c r="N4" s="18">
        <f>B4-B3</f>
        <v>169</v>
      </c>
      <c r="O4" s="20">
        <f>N4/B3</f>
        <v>0.006717545114874</v>
      </c>
      <c r="P4" s="13"/>
      <c r="Q4" s="13"/>
      <c r="R4" s="13"/>
      <c r="S4" s="13"/>
    </row>
    <row r="5" ht="14.7" customHeight="1">
      <c r="A5" t="s" s="17">
        <v>13</v>
      </c>
      <c r="B5" s="12">
        <v>25112</v>
      </c>
      <c r="C5" s="12">
        <v>4899</v>
      </c>
      <c r="D5" s="12">
        <v>2686</v>
      </c>
      <c r="E5" s="12">
        <v>4087</v>
      </c>
      <c r="F5" s="12">
        <v>4592</v>
      </c>
      <c r="G5" s="12">
        <v>2640</v>
      </c>
      <c r="H5" s="12">
        <v>3320</v>
      </c>
      <c r="I5" s="12">
        <v>1963</v>
      </c>
      <c r="J5" s="11"/>
      <c r="K5" s="12">
        <f>SUM(C5:I5)</f>
        <v>24187</v>
      </c>
      <c r="L5" s="18">
        <f>K5-K4</f>
        <v>428</v>
      </c>
      <c r="M5" s="19">
        <f>L5/K4</f>
        <v>0.0180142261879709</v>
      </c>
      <c r="N5" s="18">
        <f>B5-B4</f>
        <v>-215</v>
      </c>
      <c r="O5" s="20">
        <f>N5/B4</f>
        <v>-0.008488964346349751</v>
      </c>
      <c r="P5" s="13"/>
      <c r="Q5" s="13"/>
      <c r="R5" s="13"/>
      <c r="S5" s="13"/>
    </row>
    <row r="6" ht="14.7" customHeight="1">
      <c r="A6" t="s" s="17">
        <v>14</v>
      </c>
      <c r="B6" s="12">
        <v>24943</v>
      </c>
      <c r="C6" s="12">
        <v>5018</v>
      </c>
      <c r="D6" s="12">
        <v>2743</v>
      </c>
      <c r="E6" s="12">
        <v>4122</v>
      </c>
      <c r="F6" s="12">
        <v>4683</v>
      </c>
      <c r="G6" s="12">
        <v>2637</v>
      </c>
      <c r="H6" s="12">
        <v>3379</v>
      </c>
      <c r="I6" s="12">
        <v>1938</v>
      </c>
      <c r="J6" s="11"/>
      <c r="K6" s="12">
        <f>SUM(C6:I6)</f>
        <v>24520</v>
      </c>
      <c r="L6" s="18">
        <f>K6-K5</f>
        <v>333</v>
      </c>
      <c r="M6" s="19">
        <f>L6/K5</f>
        <v>0.0137677264646298</v>
      </c>
      <c r="N6" s="18">
        <f>B6-B5</f>
        <v>-169</v>
      </c>
      <c r="O6" s="20">
        <f>N6/B5</f>
        <v>-0.00672985027078687</v>
      </c>
      <c r="P6" s="13"/>
      <c r="Q6" s="13"/>
      <c r="R6" s="13"/>
      <c r="S6" s="13"/>
    </row>
    <row r="7" ht="14.7" customHeight="1">
      <c r="A7" t="s" s="17">
        <v>15</v>
      </c>
      <c r="B7" s="12">
        <v>25087</v>
      </c>
      <c r="C7" s="12">
        <v>5125</v>
      </c>
      <c r="D7" s="12">
        <v>2836</v>
      </c>
      <c r="E7" s="12">
        <v>4222</v>
      </c>
      <c r="F7" s="12">
        <v>4776</v>
      </c>
      <c r="G7" s="12">
        <v>2702</v>
      </c>
      <c r="H7" s="12">
        <v>3430</v>
      </c>
      <c r="I7" s="12">
        <v>1951</v>
      </c>
      <c r="J7" s="11"/>
      <c r="K7" s="12">
        <f>SUM(C7:I7)</f>
        <v>25042</v>
      </c>
      <c r="L7" s="18">
        <f>K7-K6</f>
        <v>522</v>
      </c>
      <c r="M7" s="19">
        <f>L7/K6</f>
        <v>0.0212887438825449</v>
      </c>
      <c r="N7" s="18">
        <f>B7-B6</f>
        <v>144</v>
      </c>
      <c r="O7" s="20">
        <f>N7/B6</f>
        <v>0.00577316281120956</v>
      </c>
      <c r="P7" s="13"/>
      <c r="Q7" s="13"/>
      <c r="R7" s="13"/>
      <c r="S7" s="13"/>
    </row>
    <row r="8" ht="14.7" customHeight="1">
      <c r="A8" t="s" s="17">
        <v>16</v>
      </c>
      <c r="B8" s="12">
        <v>24893</v>
      </c>
      <c r="C8" s="12">
        <v>5224</v>
      </c>
      <c r="D8" s="12">
        <v>2910</v>
      </c>
      <c r="E8" s="12">
        <v>4339</v>
      </c>
      <c r="F8" s="12">
        <v>4931</v>
      </c>
      <c r="G8" s="12">
        <v>2768</v>
      </c>
      <c r="H8" s="12">
        <v>3476</v>
      </c>
      <c r="I8" s="12">
        <v>1869</v>
      </c>
      <c r="J8" s="11"/>
      <c r="K8" s="12">
        <f>SUM(C8:I8)</f>
        <v>25517</v>
      </c>
      <c r="L8" s="18">
        <f>K8-K7</f>
        <v>475</v>
      </c>
      <c r="M8" s="19">
        <f>L8/K7</f>
        <v>0.0189681335356601</v>
      </c>
      <c r="N8" s="18">
        <f>B8-B7</f>
        <v>-194</v>
      </c>
      <c r="O8" s="20">
        <f>N8/B7</f>
        <v>-0.00773308885079922</v>
      </c>
      <c r="P8" s="13"/>
      <c r="Q8" s="13"/>
      <c r="R8" s="13"/>
      <c r="S8" s="13"/>
    </row>
    <row r="9" ht="14.7" customHeight="1">
      <c r="A9" t="s" s="17">
        <v>17</v>
      </c>
      <c r="B9" s="12">
        <v>24961</v>
      </c>
      <c r="C9" s="12">
        <v>5328</v>
      </c>
      <c r="D9" s="12">
        <v>2958</v>
      </c>
      <c r="E9" s="12">
        <v>4445</v>
      </c>
      <c r="F9" s="12">
        <v>4987</v>
      </c>
      <c r="G9" s="12">
        <v>2814</v>
      </c>
      <c r="H9" s="12">
        <v>3429</v>
      </c>
      <c r="I9" s="12">
        <v>1967</v>
      </c>
      <c r="J9" s="11"/>
      <c r="K9" s="12">
        <f>SUM(C9:I9)</f>
        <v>25928</v>
      </c>
      <c r="L9" s="18">
        <f>K9-K8</f>
        <v>411</v>
      </c>
      <c r="M9" s="19">
        <f>L9/K8</f>
        <v>0.0161069091194106</v>
      </c>
      <c r="N9" s="18">
        <f>B9-B8</f>
        <v>68</v>
      </c>
      <c r="O9" s="20">
        <f>N9/B8</f>
        <v>0.00273169164022014</v>
      </c>
      <c r="P9" s="13"/>
      <c r="Q9" s="13"/>
      <c r="R9" s="13"/>
      <c r="S9" s="13"/>
    </row>
    <row r="10" ht="14.7" customHeight="1">
      <c r="A10" t="s" s="17">
        <v>18</v>
      </c>
      <c r="B10" s="12">
        <v>24913</v>
      </c>
      <c r="C10" s="12">
        <v>5499</v>
      </c>
      <c r="D10" s="12">
        <v>3027</v>
      </c>
      <c r="E10" s="12">
        <v>4497</v>
      </c>
      <c r="F10" s="12">
        <v>5240</v>
      </c>
      <c r="G10" s="12">
        <v>2812</v>
      </c>
      <c r="H10" s="12">
        <v>3465</v>
      </c>
      <c r="I10" s="12">
        <v>1964</v>
      </c>
      <c r="J10" s="11"/>
      <c r="K10" s="12">
        <f>SUM(C10:I10)</f>
        <v>26504</v>
      </c>
      <c r="L10" s="18">
        <f>K10-K9</f>
        <v>576</v>
      </c>
      <c r="M10" s="19">
        <f>L10/K9</f>
        <v>0.0222153656278926</v>
      </c>
      <c r="N10" s="18">
        <f>B10-B9</f>
        <v>-48</v>
      </c>
      <c r="O10" s="20">
        <f>N10/B9</f>
        <v>-0.00192299987981251</v>
      </c>
      <c r="P10" s="13"/>
      <c r="Q10" s="13"/>
      <c r="R10" s="13"/>
      <c r="S10" s="13"/>
    </row>
    <row r="11" ht="14.7" customHeight="1">
      <c r="A11" t="s" s="17">
        <v>19</v>
      </c>
      <c r="B11" s="12">
        <v>24894</v>
      </c>
      <c r="C11" s="12">
        <v>5629</v>
      </c>
      <c r="D11" s="12">
        <v>2084</v>
      </c>
      <c r="E11" s="12">
        <v>4170</v>
      </c>
      <c r="F11" s="12">
        <v>5493</v>
      </c>
      <c r="G11" s="12">
        <v>2859</v>
      </c>
      <c r="H11" s="12">
        <v>2200</v>
      </c>
      <c r="I11" s="12">
        <v>1988</v>
      </c>
      <c r="J11" s="11"/>
      <c r="K11" s="12">
        <f>SUM(C11:I11)</f>
        <v>24423</v>
      </c>
      <c r="L11" s="18">
        <f>K11-K10</f>
        <v>-2081</v>
      </c>
      <c r="M11" s="19">
        <f>L11/K10</f>
        <v>-0.07851645034711741</v>
      </c>
      <c r="N11" s="18">
        <f>B11-B10</f>
        <v>-19</v>
      </c>
      <c r="O11" s="20">
        <f>N11/B10</f>
        <v>-0.000762654036045438</v>
      </c>
      <c r="P11" s="13"/>
      <c r="Q11" s="13"/>
      <c r="R11" s="13"/>
      <c r="S11" s="13"/>
    </row>
    <row r="12" ht="14.7" customHeight="1">
      <c r="A12" t="s" s="17">
        <v>20</v>
      </c>
      <c r="B12" s="12">
        <v>24452</v>
      </c>
      <c r="C12" s="12">
        <v>5616</v>
      </c>
      <c r="D12" s="12">
        <v>3203</v>
      </c>
      <c r="E12" s="12">
        <v>4415</v>
      </c>
      <c r="F12" s="12">
        <v>5691</v>
      </c>
      <c r="G12" s="12">
        <v>2917</v>
      </c>
      <c r="H12" s="12">
        <v>3549</v>
      </c>
      <c r="I12" s="12">
        <v>2031</v>
      </c>
      <c r="J12" s="11"/>
      <c r="K12" s="12">
        <f>SUM(C12:I12)</f>
        <v>27422</v>
      </c>
      <c r="L12" s="18">
        <f>K12-K11</f>
        <v>2999</v>
      </c>
      <c r="M12" s="19">
        <f>L12/K11</f>
        <v>0.122794087540433</v>
      </c>
      <c r="N12" s="18">
        <f>B12-B11</f>
        <v>-442</v>
      </c>
      <c r="O12" s="20">
        <f>N12/B11</f>
        <v>-0.0177552823973648</v>
      </c>
      <c r="P12" s="13"/>
      <c r="Q12" s="13"/>
      <c r="R12" s="13"/>
      <c r="S12" s="13"/>
    </row>
    <row r="13" ht="14.7" customHeight="1">
      <c r="A13" t="s" s="17">
        <v>21</v>
      </c>
      <c r="B13" s="12">
        <v>24755</v>
      </c>
      <c r="C13" s="12">
        <v>5640</v>
      </c>
      <c r="D13" s="12">
        <v>3357</v>
      </c>
      <c r="E13" s="12">
        <v>4540</v>
      </c>
      <c r="F13" s="12">
        <v>5946</v>
      </c>
      <c r="G13" s="12">
        <v>2885</v>
      </c>
      <c r="H13" s="12">
        <v>3588</v>
      </c>
      <c r="I13" s="12">
        <v>2017</v>
      </c>
      <c r="J13" s="11"/>
      <c r="K13" s="12">
        <f>SUM(C13:I13)</f>
        <v>27973</v>
      </c>
      <c r="L13" s="18">
        <f>K13-K12</f>
        <v>551</v>
      </c>
      <c r="M13" s="19">
        <f>L13/K12</f>
        <v>0.0200933556998031</v>
      </c>
      <c r="N13" s="18">
        <f>B13-B12</f>
        <v>303</v>
      </c>
      <c r="O13" s="20">
        <f>N13/B12</f>
        <v>0.0123916244070015</v>
      </c>
      <c r="P13" s="13"/>
      <c r="Q13" s="13"/>
      <c r="R13" s="13"/>
      <c r="S13" s="13"/>
    </row>
    <row r="14" ht="14.7" customHeight="1">
      <c r="A14" t="s" s="17">
        <v>22</v>
      </c>
      <c r="B14" s="12">
        <v>24670</v>
      </c>
      <c r="C14" s="12">
        <v>5795</v>
      </c>
      <c r="D14" s="12">
        <v>3500</v>
      </c>
      <c r="E14" s="12">
        <v>4556</v>
      </c>
      <c r="F14" s="12">
        <v>6008</v>
      </c>
      <c r="G14" s="12">
        <v>2830</v>
      </c>
      <c r="H14" s="12">
        <v>3609</v>
      </c>
      <c r="I14" s="12">
        <v>2071</v>
      </c>
      <c r="J14" s="11"/>
      <c r="K14" s="12">
        <f>SUM(C14:I14)</f>
        <v>28369</v>
      </c>
      <c r="L14" s="18">
        <f>K14-K13</f>
        <v>396</v>
      </c>
      <c r="M14" s="19">
        <f>L14/K13</f>
        <v>0.0141565080613449</v>
      </c>
      <c r="N14" s="18">
        <f>B14-B13</f>
        <v>-85</v>
      </c>
      <c r="O14" s="20">
        <f>N14/B13</f>
        <v>-0.00343364976772369</v>
      </c>
      <c r="P14" s="13"/>
      <c r="Q14" s="13"/>
      <c r="R14" s="13"/>
      <c r="S14" s="13"/>
    </row>
    <row r="15" ht="14.7" customHeight="1">
      <c r="A15" t="s" s="17">
        <v>23</v>
      </c>
      <c r="B15" s="12">
        <v>24496</v>
      </c>
      <c r="C15" s="12">
        <v>5899</v>
      </c>
      <c r="D15" s="12">
        <v>3529</v>
      </c>
      <c r="E15" s="12">
        <v>4671</v>
      </c>
      <c r="F15" s="12">
        <v>6172</v>
      </c>
      <c r="G15" s="12">
        <v>3068</v>
      </c>
      <c r="H15" s="12">
        <v>3623</v>
      </c>
      <c r="I15" s="12">
        <v>2147</v>
      </c>
      <c r="J15" s="11"/>
      <c r="K15" s="12">
        <f>SUM(C15:I15)</f>
        <v>29109</v>
      </c>
      <c r="L15" s="18">
        <f>K15-K14</f>
        <v>740</v>
      </c>
      <c r="M15" s="19">
        <f>L15/K14</f>
        <v>0.0260848108851211</v>
      </c>
      <c r="N15" s="18">
        <f>B15-B14</f>
        <v>-174</v>
      </c>
      <c r="O15" s="20">
        <f>N15/B14</f>
        <v>-0.00705310093230645</v>
      </c>
      <c r="P15" s="13"/>
      <c r="Q15" s="13"/>
      <c r="R15" s="13"/>
      <c r="S15" s="13"/>
    </row>
    <row r="16" ht="14.7" customHeight="1">
      <c r="A16" t="s" s="17">
        <v>24</v>
      </c>
      <c r="B16" s="12">
        <v>24628</v>
      </c>
      <c r="C16" s="12">
        <v>5840</v>
      </c>
      <c r="D16" s="12">
        <v>3618</v>
      </c>
      <c r="E16" s="12">
        <v>4675</v>
      </c>
      <c r="F16" s="12">
        <v>6633</v>
      </c>
      <c r="G16" s="12">
        <v>3088</v>
      </c>
      <c r="H16" s="12">
        <v>3595</v>
      </c>
      <c r="I16" s="12">
        <v>2614</v>
      </c>
      <c r="J16" s="11"/>
      <c r="K16" s="12">
        <f>SUM(C16:I16)</f>
        <v>30063</v>
      </c>
      <c r="L16" s="18">
        <f>K16-K15</f>
        <v>954</v>
      </c>
      <c r="M16" s="19">
        <f>L16/K15</f>
        <v>0.0327733690611151</v>
      </c>
      <c r="N16" s="18">
        <f>B16-B15</f>
        <v>132</v>
      </c>
      <c r="O16" s="20">
        <f>N16/B15</f>
        <v>0.00538863487916395</v>
      </c>
      <c r="P16" s="13"/>
      <c r="Q16" s="13"/>
      <c r="R16" s="13"/>
      <c r="S16" s="13"/>
    </row>
    <row r="17" ht="14.7" customHeight="1">
      <c r="A17" t="s" s="17">
        <v>25</v>
      </c>
      <c r="B17" s="12">
        <v>24806</v>
      </c>
      <c r="C17" s="12">
        <v>6104</v>
      </c>
      <c r="D17" s="12">
        <v>3701</v>
      </c>
      <c r="E17" s="12">
        <v>4889</v>
      </c>
      <c r="F17" s="12">
        <v>6975</v>
      </c>
      <c r="G17" s="12">
        <v>3100</v>
      </c>
      <c r="H17" s="12">
        <v>3725</v>
      </c>
      <c r="I17" s="12">
        <v>2976</v>
      </c>
      <c r="J17" s="11"/>
      <c r="K17" s="12">
        <f>SUM(C17:I17)</f>
        <v>31470</v>
      </c>
      <c r="L17" s="18">
        <f>K17-K16</f>
        <v>1407</v>
      </c>
      <c r="M17" s="19">
        <f>L17/K16</f>
        <v>0.0468017163955693</v>
      </c>
      <c r="N17" s="18">
        <f>B17-B16</f>
        <v>178</v>
      </c>
      <c r="O17" s="20">
        <f>N17/B16</f>
        <v>0.0072275458827351</v>
      </c>
      <c r="P17" s="13"/>
      <c r="Q17" s="13"/>
      <c r="R17" s="13"/>
      <c r="S17" s="13"/>
    </row>
    <row r="18" ht="14.7" customHeight="1">
      <c r="A18" t="s" s="17">
        <v>11</v>
      </c>
      <c r="B18" s="12">
        <v>26817</v>
      </c>
      <c r="C18" s="12">
        <v>6446</v>
      </c>
      <c r="D18" s="12">
        <v>3874</v>
      </c>
      <c r="E18" s="12">
        <v>4892</v>
      </c>
      <c r="F18" s="12">
        <v>7095</v>
      </c>
      <c r="G18" s="12">
        <v>3121</v>
      </c>
      <c r="H18" s="12">
        <v>3718</v>
      </c>
      <c r="I18" s="12">
        <v>3260</v>
      </c>
      <c r="J18" s="11"/>
      <c r="K18" s="12">
        <f>SUM(C18:I18)</f>
        <v>32406</v>
      </c>
      <c r="L18" s="18">
        <f>K18-K17</f>
        <v>936</v>
      </c>
      <c r="M18" s="19">
        <f>L18/K17</f>
        <v>0.0297426120114395</v>
      </c>
      <c r="N18" s="18">
        <f>B18-B17</f>
        <v>2011</v>
      </c>
      <c r="O18" s="20">
        <f>N18/B17</f>
        <v>0.08106909618640649</v>
      </c>
      <c r="P18" s="13"/>
      <c r="Q18" s="13"/>
      <c r="R18" s="13"/>
      <c r="S18" s="13"/>
    </row>
    <row r="19" ht="14.7" customHeight="1">
      <c r="A19" t="s" s="21">
        <v>26</v>
      </c>
      <c r="B19" s="22">
        <v>27112</v>
      </c>
      <c r="C19" s="22">
        <v>6614</v>
      </c>
      <c r="D19" s="22">
        <v>3964</v>
      </c>
      <c r="E19" s="22">
        <v>5316</v>
      </c>
      <c r="F19" s="22">
        <v>7373</v>
      </c>
      <c r="G19" s="22">
        <v>3152</v>
      </c>
      <c r="H19" s="22">
        <v>3736</v>
      </c>
      <c r="I19" s="22">
        <v>4293</v>
      </c>
      <c r="J19" s="11"/>
      <c r="K19" s="12">
        <f>SUM(C19:I19)</f>
        <v>34448</v>
      </c>
      <c r="L19" s="18">
        <f>K19-K18</f>
        <v>2042</v>
      </c>
      <c r="M19" s="19">
        <f>L19/K18</f>
        <v>0.06301302227982469</v>
      </c>
      <c r="N19" s="18">
        <f>B19-B18</f>
        <v>295</v>
      </c>
      <c r="O19" s="20">
        <f>N19/B18</f>
        <v>0.0110004847671253</v>
      </c>
      <c r="P19" s="13"/>
      <c r="Q19" s="13"/>
      <c r="R19" s="13"/>
      <c r="S19" s="13"/>
    </row>
    <row r="20" ht="14.7" customHeight="1">
      <c r="A20" t="s" s="23">
        <v>27</v>
      </c>
      <c r="B20" s="24">
        <v>27301</v>
      </c>
      <c r="C20" s="24">
        <v>6672</v>
      </c>
      <c r="D20" s="24">
        <v>4049</v>
      </c>
      <c r="E20" s="24">
        <v>5439</v>
      </c>
      <c r="F20" s="24">
        <v>7610</v>
      </c>
      <c r="G20" s="24">
        <v>3207</v>
      </c>
      <c r="H20" s="24">
        <v>3793</v>
      </c>
      <c r="I20" s="24">
        <v>4358</v>
      </c>
      <c r="J20" s="11"/>
      <c r="K20" s="12">
        <f>SUM(C20:I20)</f>
        <v>35128</v>
      </c>
      <c r="L20" s="18">
        <f>K20-K19</f>
        <v>680</v>
      </c>
      <c r="M20" s="19">
        <f>L20/K19</f>
        <v>0.0197398978169995</v>
      </c>
      <c r="N20" s="18">
        <f>B20-B19</f>
        <v>189</v>
      </c>
      <c r="O20" s="20">
        <f>N20/B19</f>
        <v>0.00697108291531425</v>
      </c>
      <c r="P20" s="13"/>
      <c r="Q20" s="13"/>
      <c r="R20" s="13"/>
      <c r="S20" s="13"/>
    </row>
    <row r="21" ht="14.7" customHeight="1">
      <c r="A21" t="s" s="23">
        <v>28</v>
      </c>
      <c r="B21" s="24">
        <v>27185</v>
      </c>
      <c r="C21" s="24">
        <v>6654</v>
      </c>
      <c r="D21" s="24">
        <v>4042</v>
      </c>
      <c r="E21" s="24">
        <v>5433</v>
      </c>
      <c r="F21" s="24">
        <v>7598</v>
      </c>
      <c r="G21" s="24">
        <v>3201</v>
      </c>
      <c r="H21" s="24">
        <v>3793</v>
      </c>
      <c r="I21" s="24">
        <v>4355</v>
      </c>
      <c r="J21" s="11"/>
      <c r="K21" s="12">
        <f>SUM(C21:I21)</f>
        <v>35076</v>
      </c>
      <c r="L21" s="18">
        <f>K21-K20</f>
        <v>-52</v>
      </c>
      <c r="M21" s="19">
        <f>L21/K20</f>
        <v>-0.0014803006148941</v>
      </c>
      <c r="N21" s="18">
        <f>B21-B20</f>
        <v>-116</v>
      </c>
      <c r="O21" s="20">
        <f>N21/B20</f>
        <v>-0.0042489286106736</v>
      </c>
      <c r="P21" s="13"/>
      <c r="Q21" s="13"/>
      <c r="R21" s="13"/>
      <c r="S21" s="13"/>
    </row>
    <row r="22" ht="14.7" customHeight="1">
      <c r="A22" t="s" s="23">
        <v>29</v>
      </c>
      <c r="B22" s="24">
        <v>27112</v>
      </c>
      <c r="C22" s="24">
        <v>6984</v>
      </c>
      <c r="D22" s="24">
        <v>4108</v>
      </c>
      <c r="E22" s="24">
        <v>5418</v>
      </c>
      <c r="F22" s="24">
        <v>8107</v>
      </c>
      <c r="G22" s="24">
        <v>3332</v>
      </c>
      <c r="H22" s="24">
        <v>3943</v>
      </c>
      <c r="I22" s="24">
        <v>4266</v>
      </c>
      <c r="J22" s="11"/>
      <c r="K22" s="12">
        <f>SUM(C22:I22)</f>
        <v>36158</v>
      </c>
      <c r="L22" s="13"/>
      <c r="M22" s="19"/>
      <c r="N22" s="13"/>
      <c r="O22" s="20"/>
      <c r="P22" s="13"/>
      <c r="Q22" s="13"/>
      <c r="R22" s="13"/>
      <c r="S22" s="13"/>
    </row>
    <row r="23" ht="14.7" customHeight="1">
      <c r="A23" t="s" s="23">
        <v>30</v>
      </c>
      <c r="B23" s="24">
        <v>26999</v>
      </c>
      <c r="C23" s="25">
        <v>7118</v>
      </c>
      <c r="D23" s="24">
        <v>4181</v>
      </c>
      <c r="E23" s="24">
        <v>5430</v>
      </c>
      <c r="F23" s="24">
        <v>8234</v>
      </c>
      <c r="G23" s="25">
        <v>3437</v>
      </c>
      <c r="H23" s="24">
        <v>3984</v>
      </c>
      <c r="I23" s="24">
        <v>4392</v>
      </c>
      <c r="J23" s="11"/>
      <c r="K23" s="12">
        <f>SUM(C23:I23)</f>
        <v>36776</v>
      </c>
      <c r="L23" s="18">
        <f>K23-K20</f>
        <v>1648</v>
      </c>
      <c r="M23" s="19">
        <f>L23/K20</f>
        <v>0.0469141425643361</v>
      </c>
      <c r="N23" s="18">
        <f>B23-B20</f>
        <v>-302</v>
      </c>
      <c r="O23" s="20">
        <f>N23/B20</f>
        <v>-0.0110618658657192</v>
      </c>
      <c r="P23" s="13"/>
      <c r="Q23" s="13"/>
      <c r="R23" s="13"/>
      <c r="S23" s="13"/>
    </row>
    <row r="24" ht="14.7" customHeight="1">
      <c r="A24" t="s" s="23">
        <v>31</v>
      </c>
      <c r="B24" s="24">
        <v>26968</v>
      </c>
      <c r="C24" s="24">
        <v>7325</v>
      </c>
      <c r="D24" s="24">
        <v>4252</v>
      </c>
      <c r="E24" s="24">
        <v>5543</v>
      </c>
      <c r="F24" s="24">
        <v>8428</v>
      </c>
      <c r="G24" s="24">
        <v>3456</v>
      </c>
      <c r="H24" s="24">
        <v>4038</v>
      </c>
      <c r="I24" s="24">
        <v>4343</v>
      </c>
      <c r="J24" s="11"/>
      <c r="K24" s="12">
        <f>SUM(C24:I24)</f>
        <v>37385</v>
      </c>
      <c r="L24" s="13"/>
      <c r="M24" s="19"/>
      <c r="N24" s="13"/>
      <c r="O24" s="15"/>
      <c r="P24" s="13"/>
      <c r="Q24" s="13"/>
      <c r="R24" s="13"/>
      <c r="S24" s="13"/>
    </row>
    <row r="25" ht="14.7" customHeight="1">
      <c r="A25" t="s" s="26">
        <v>32</v>
      </c>
      <c r="B25" s="27">
        <v>26917</v>
      </c>
      <c r="C25" s="27">
        <v>7450</v>
      </c>
      <c r="D25" s="27">
        <v>4339</v>
      </c>
      <c r="E25" s="27">
        <v>5656</v>
      </c>
      <c r="F25" s="27">
        <v>8521</v>
      </c>
      <c r="G25" s="27">
        <v>3454</v>
      </c>
      <c r="H25" s="28">
        <v>4091</v>
      </c>
      <c r="I25" s="27">
        <v>4447</v>
      </c>
      <c r="J25" s="11"/>
      <c r="K25" s="29">
        <f>SUM(C25:I25)</f>
        <v>37958</v>
      </c>
      <c r="L25" s="30"/>
      <c r="M25" s="14"/>
      <c r="N25" s="13"/>
      <c r="O25" s="15"/>
      <c r="P25" s="13"/>
      <c r="Q25" s="13"/>
      <c r="R25" s="13"/>
      <c r="S25" s="13"/>
    </row>
    <row r="26" ht="14.7" customHeight="1">
      <c r="A26" t="s" s="31">
        <v>33</v>
      </c>
      <c r="B26" t="s" s="31">
        <v>33</v>
      </c>
      <c r="C26" t="s" s="31">
        <v>33</v>
      </c>
      <c r="D26" t="s" s="31">
        <v>33</v>
      </c>
      <c r="E26" t="s" s="31">
        <v>33</v>
      </c>
      <c r="F26" t="s" s="31">
        <v>33</v>
      </c>
      <c r="G26" t="s" s="31">
        <v>33</v>
      </c>
      <c r="H26" t="s" s="31">
        <v>33</v>
      </c>
      <c r="I26" t="s" s="31">
        <v>33</v>
      </c>
      <c r="J26" s="32"/>
      <c r="K26" t="s" s="31">
        <v>33</v>
      </c>
      <c r="L26" s="32"/>
      <c r="M26" s="14"/>
      <c r="N26" s="13"/>
      <c r="O26" s="15"/>
      <c r="P26" s="13"/>
      <c r="Q26" s="13"/>
      <c r="R26" s="13"/>
      <c r="S26" s="13"/>
    </row>
    <row r="27" ht="14.7" customHeight="1">
      <c r="A27" t="s" s="33">
        <v>34</v>
      </c>
      <c r="B27" s="34">
        <v>26151</v>
      </c>
      <c r="C27" s="34">
        <v>7410</v>
      </c>
      <c r="D27" s="34">
        <v>4304</v>
      </c>
      <c r="E27" s="34">
        <v>5636</v>
      </c>
      <c r="F27" s="34">
        <v>8366</v>
      </c>
      <c r="G27" s="34">
        <v>3449</v>
      </c>
      <c r="H27" s="34">
        <v>4119</v>
      </c>
      <c r="I27" s="34">
        <v>2391</v>
      </c>
      <c r="J27" s="11"/>
      <c r="K27" s="10">
        <f>SUM(C27:I27)</f>
        <v>35675</v>
      </c>
      <c r="L27" s="35"/>
      <c r="M27" s="14"/>
      <c r="N27" s="13"/>
      <c r="O27" s="15"/>
      <c r="P27" s="13"/>
      <c r="Q27" s="13"/>
      <c r="R27" s="13"/>
      <c r="S27" s="13"/>
    </row>
    <row r="28" ht="14.7" customHeight="1">
      <c r="A28" t="s" s="33">
        <v>35</v>
      </c>
      <c r="B28" s="34">
        <v>25497</v>
      </c>
      <c r="C28" s="34">
        <v>7252</v>
      </c>
      <c r="D28" s="34">
        <v>4388</v>
      </c>
      <c r="E28" s="34">
        <v>5732</v>
      </c>
      <c r="F28" s="34">
        <v>8381</v>
      </c>
      <c r="G28" s="10">
        <v>3550</v>
      </c>
      <c r="H28" s="34">
        <v>4159</v>
      </c>
      <c r="I28" s="34">
        <v>2432</v>
      </c>
      <c r="J28" s="11"/>
      <c r="K28" s="12">
        <f>SUM(C28:I28)</f>
        <v>35894</v>
      </c>
      <c r="L28" s="13"/>
      <c r="M28" s="14"/>
      <c r="N28" s="13"/>
      <c r="O28" s="15"/>
      <c r="P28" s="13"/>
      <c r="Q28" s="13"/>
      <c r="R28" s="13"/>
      <c r="S28" s="13"/>
    </row>
    <row r="29" ht="14.7" customHeight="1">
      <c r="A29" t="s" s="33">
        <v>36</v>
      </c>
      <c r="B29" s="34">
        <v>25237</v>
      </c>
      <c r="C29" s="34">
        <v>7263</v>
      </c>
      <c r="D29" s="34">
        <v>4408</v>
      </c>
      <c r="E29" s="34">
        <v>5827</v>
      </c>
      <c r="F29" s="34">
        <v>8350</v>
      </c>
      <c r="G29" s="36">
        <v>3539</v>
      </c>
      <c r="H29" s="34">
        <v>4114</v>
      </c>
      <c r="I29" s="34">
        <v>2444</v>
      </c>
      <c r="J29" s="11"/>
      <c r="K29" s="12">
        <f>SUM(C29:I29)</f>
        <v>35945</v>
      </c>
      <c r="L29" s="13"/>
      <c r="M29" s="14"/>
      <c r="N29" s="13"/>
      <c r="O29" s="15"/>
      <c r="P29" s="13"/>
      <c r="Q29" s="13"/>
      <c r="R29" s="13"/>
      <c r="S29" s="13"/>
    </row>
    <row r="30" ht="14.7" customHeight="1">
      <c r="A30" t="s" s="33">
        <v>37</v>
      </c>
      <c r="B30" s="34">
        <v>25247</v>
      </c>
      <c r="C30" s="34">
        <v>7059</v>
      </c>
      <c r="D30" s="34">
        <v>4410</v>
      </c>
      <c r="E30" s="34">
        <v>5794</v>
      </c>
      <c r="F30" s="34">
        <v>8411</v>
      </c>
      <c r="G30" s="34">
        <v>3696</v>
      </c>
      <c r="H30" s="34">
        <v>4110</v>
      </c>
      <c r="I30" s="34">
        <v>2390</v>
      </c>
      <c r="J30" s="11"/>
      <c r="K30" s="12">
        <f>SUM(C30:I30)</f>
        <v>35870</v>
      </c>
      <c r="L30" s="13"/>
      <c r="M30" s="14"/>
      <c r="N30" s="13"/>
      <c r="O30" s="15"/>
      <c r="P30" s="13"/>
      <c r="Q30" s="13"/>
      <c r="R30" s="13"/>
      <c r="S30" s="13"/>
    </row>
    <row r="31" ht="14.7" customHeight="1">
      <c r="A31" t="s" s="37">
        <v>38</v>
      </c>
      <c r="B31" s="34">
        <f>B30-B2</f>
        <v>201</v>
      </c>
      <c r="C31" s="34">
        <f>C30-C2</f>
        <v>2457</v>
      </c>
      <c r="D31" s="34">
        <f>D30-D2</f>
        <v>1987</v>
      </c>
      <c r="E31" s="34">
        <f>E30-E2</f>
        <v>2130</v>
      </c>
      <c r="F31" s="34">
        <f>F30-F2</f>
        <v>3988</v>
      </c>
      <c r="G31" s="34">
        <f>G30-G2</f>
        <v>1304</v>
      </c>
      <c r="H31" s="34">
        <f>H30-H2</f>
        <v>1004</v>
      </c>
      <c r="I31" s="34">
        <f>I30-I2</f>
        <v>412</v>
      </c>
      <c r="J31" s="11"/>
      <c r="K31" s="12">
        <f>SUM(C31:I31)</f>
        <v>13282</v>
      </c>
      <c r="L31" s="13"/>
      <c r="M31" s="14"/>
      <c r="N31" s="13"/>
      <c r="O31" s="15"/>
      <c r="P31" s="13"/>
      <c r="Q31" s="13"/>
      <c r="R31" s="13"/>
      <c r="S31" s="13"/>
    </row>
    <row r="32" ht="14.7" customHeight="1">
      <c r="A32" s="38"/>
      <c r="B32" s="10"/>
      <c r="C32" s="10"/>
      <c r="D32" s="10"/>
      <c r="E32" s="10"/>
      <c r="F32" s="10"/>
      <c r="G32" s="10"/>
      <c r="H32" s="10"/>
      <c r="I32" s="10"/>
      <c r="J32" s="11"/>
      <c r="K32" s="12">
        <f>SUM(C32:I32)</f>
        <v>0</v>
      </c>
      <c r="L32" s="13"/>
      <c r="M32" s="14"/>
      <c r="N32" s="13"/>
      <c r="O32" s="15"/>
      <c r="P32" s="13"/>
      <c r="Q32" s="13"/>
      <c r="R32" s="13"/>
      <c r="S32" s="13"/>
    </row>
    <row r="33" ht="14.7" customHeight="1">
      <c r="A33" t="s" s="37">
        <v>39</v>
      </c>
      <c r="B33" s="39">
        <f>B31/B2</f>
        <v>0.008025233570230781</v>
      </c>
      <c r="C33" s="39">
        <f>C31/C2</f>
        <v>0.533898305084746</v>
      </c>
      <c r="D33" s="39">
        <f>D31/D2</f>
        <v>0.820057779612051</v>
      </c>
      <c r="E33" s="39">
        <f>E31/E2</f>
        <v>0.581331877729258</v>
      </c>
      <c r="F33" s="39">
        <f>F31/F2</f>
        <v>0.9016504634863221</v>
      </c>
      <c r="G33" s="39">
        <f>G31/G2</f>
        <v>0.545150501672241</v>
      </c>
      <c r="H33" s="39">
        <f>H31/H2</f>
        <v>0.323245331616227</v>
      </c>
      <c r="I33" s="39">
        <f>I31/I2</f>
        <v>0.208291203235592</v>
      </c>
      <c r="J33" s="11"/>
      <c r="K33" s="13"/>
      <c r="L33" s="13"/>
      <c r="M33" s="14"/>
      <c r="N33" s="13"/>
      <c r="O33" s="15"/>
      <c r="P33" s="13"/>
      <c r="Q33" s="13"/>
      <c r="R33" s="13"/>
      <c r="S33" s="13"/>
    </row>
    <row r="34" ht="9" customHeight="1">
      <c r="A34" s="38"/>
      <c r="B34" s="4"/>
      <c r="C34" s="4"/>
      <c r="D34" s="4"/>
      <c r="E34" s="4"/>
      <c r="F34" s="4"/>
      <c r="G34" s="4"/>
      <c r="H34" s="4"/>
      <c r="I34" s="4"/>
      <c r="J34" s="40"/>
      <c r="K34" s="13"/>
      <c r="L34" s="13"/>
      <c r="M34" s="14"/>
      <c r="N34" s="13"/>
      <c r="O34" s="15"/>
      <c r="P34" s="13"/>
      <c r="Q34" s="13"/>
      <c r="R34" s="13"/>
      <c r="S34" s="13"/>
    </row>
    <row r="35" ht="14.7" customHeight="1">
      <c r="A35" s="38"/>
      <c r="B35" t="s" s="41">
        <v>40</v>
      </c>
      <c r="C35" s="4"/>
      <c r="D35" s="4"/>
      <c r="E35" s="4"/>
      <c r="F35" s="11"/>
      <c r="G35" s="4"/>
      <c r="H35" t="s" s="41">
        <v>41</v>
      </c>
      <c r="I35" s="4"/>
      <c r="J35" s="40"/>
      <c r="K35" s="13"/>
      <c r="L35" s="13"/>
      <c r="M35" s="14"/>
      <c r="N35" s="13"/>
      <c r="O35" s="15"/>
      <c r="P35" s="13"/>
      <c r="Q35" s="13"/>
      <c r="R35" s="13"/>
      <c r="S35" s="13"/>
    </row>
    <row r="36" ht="14.2" customHeight="1">
      <c r="A36" s="38"/>
      <c r="B36" s="4"/>
      <c r="C36" s="4"/>
      <c r="D36" s="4"/>
      <c r="E36" s="4"/>
      <c r="F36" s="4"/>
      <c r="G36" s="4"/>
      <c r="H36" s="4"/>
      <c r="I36" s="4"/>
      <c r="J36" s="40"/>
      <c r="K36" s="30"/>
      <c r="L36" s="30"/>
      <c r="M36" s="42"/>
      <c r="N36" s="30"/>
      <c r="O36" s="43"/>
      <c r="P36" s="30"/>
      <c r="Q36" s="30"/>
      <c r="R36" s="30"/>
      <c r="S36" s="30"/>
    </row>
  </sheetData>
  <hyperlinks>
    <hyperlink ref="B35" r:id="rId1" location="" tooltip="" display="www.schoolinfosystem.org"/>
  </hyperlinks>
  <pageMargins left="0.75" right="0.75" top="0.75" bottom="0.5" header="0.25" footer="0.25"/>
  <pageSetup firstPageNumber="1" fitToHeight="1" fitToWidth="1" scale="100" useFirstPageNumber="0" orientation="landscape" pageOrder="downThenOver"/>
  <headerFooter>
    <oddFooter>&amp;C&amp;"Helvetica,Regular"&amp;11&amp;K000000&amp;P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